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D:\好好工作，努力赚钱\项目\施维雅\2019年9月 珠海 施维雅\费用\"/>
    </mc:Choice>
  </mc:AlternateContent>
  <xr:revisionPtr revIDLastSave="0" documentId="8_{F70A6704-D438-4CC8-A176-73EFEB807F11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销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4" l="1"/>
  <c r="H32" i="4"/>
  <c r="H33" i="4"/>
  <c r="H16" i="4"/>
  <c r="H20" i="4"/>
  <c r="H18" i="4"/>
  <c r="H47" i="4" l="1"/>
  <c r="H58" i="4"/>
  <c r="F79" i="4" l="1"/>
  <c r="H72" i="4"/>
  <c r="H60" i="4"/>
  <c r="F61" i="4"/>
  <c r="E72" i="4"/>
  <c r="E74" i="4"/>
  <c r="E73" i="4"/>
  <c r="E71" i="4"/>
  <c r="H71" i="4"/>
  <c r="H74" i="4"/>
  <c r="H19" i="4"/>
  <c r="H26" i="4"/>
  <c r="H17" i="4"/>
  <c r="H21" i="4"/>
  <c r="H22" i="4"/>
  <c r="H23" i="4"/>
  <c r="H24" i="4"/>
  <c r="H25" i="4"/>
  <c r="H27" i="4"/>
  <c r="H28" i="4"/>
  <c r="H29" i="4"/>
  <c r="H30" i="4"/>
  <c r="H34" i="4"/>
  <c r="H35" i="4"/>
  <c r="H36" i="4"/>
  <c r="H37" i="4"/>
  <c r="H38" i="4"/>
  <c r="H39" i="4"/>
  <c r="H40" i="4"/>
  <c r="H41" i="4"/>
  <c r="H44" i="4"/>
  <c r="H45" i="4"/>
  <c r="H46" i="4"/>
  <c r="H48" i="4"/>
  <c r="H49" i="4"/>
  <c r="H50" i="4"/>
  <c r="H51" i="4"/>
  <c r="H52" i="4"/>
  <c r="H53" i="4"/>
  <c r="H54" i="4"/>
  <c r="H55" i="4"/>
  <c r="H56" i="4"/>
  <c r="H57" i="4"/>
  <c r="H59" i="4"/>
  <c r="H76" i="4"/>
  <c r="H77" i="4"/>
  <c r="H70" i="4"/>
  <c r="H73" i="4"/>
  <c r="H75" i="4"/>
  <c r="H78" i="4"/>
  <c r="F69" i="4"/>
  <c r="F67" i="4"/>
  <c r="F65" i="4"/>
  <c r="F63" i="4"/>
  <c r="F15" i="4"/>
  <c r="F13" i="4"/>
  <c r="F11" i="4"/>
  <c r="F9" i="4"/>
  <c r="H14" i="4"/>
  <c r="H15" i="4" s="1"/>
  <c r="H12" i="4"/>
  <c r="H13" i="4" s="1"/>
  <c r="H10" i="4"/>
  <c r="H11" i="4" s="1"/>
  <c r="H8" i="4"/>
  <c r="H9" i="4" s="1"/>
  <c r="H68" i="4"/>
  <c r="H69" i="4" s="1"/>
  <c r="H66" i="4"/>
  <c r="H67" i="4" s="1"/>
  <c r="H64" i="4"/>
  <c r="H65" i="4" s="1"/>
  <c r="H62" i="4"/>
  <c r="H63" i="4" s="1"/>
  <c r="G79" i="4"/>
  <c r="G69" i="4"/>
  <c r="G67" i="4"/>
  <c r="G65" i="4"/>
  <c r="G63" i="4"/>
  <c r="G61" i="4"/>
  <c r="G15" i="4"/>
  <c r="G13" i="4"/>
  <c r="G11" i="4"/>
  <c r="G9" i="4"/>
  <c r="C79" i="4"/>
  <c r="C69" i="4"/>
  <c r="C67" i="4"/>
  <c r="C65" i="4"/>
  <c r="C63" i="4"/>
  <c r="C61" i="4"/>
  <c r="C15" i="4"/>
  <c r="C13" i="4"/>
  <c r="C11" i="4"/>
  <c r="C9" i="4"/>
  <c r="C80" i="4"/>
  <c r="E70" i="4"/>
  <c r="E79" i="4" s="1"/>
  <c r="E68" i="4"/>
  <c r="E69" i="4" s="1"/>
  <c r="E66" i="4"/>
  <c r="E67" i="4"/>
  <c r="E64" i="4"/>
  <c r="E65" i="4" s="1"/>
  <c r="E62" i="4"/>
  <c r="E63" i="4" s="1"/>
  <c r="E61" i="4"/>
  <c r="E14" i="4"/>
  <c r="E15" i="4"/>
  <c r="E12" i="4"/>
  <c r="E13" i="4" s="1"/>
  <c r="E10" i="4"/>
  <c r="E11" i="4" s="1"/>
  <c r="E8" i="4"/>
  <c r="E9" i="4" s="1"/>
  <c r="D79" i="4"/>
  <c r="D69" i="4"/>
  <c r="D67" i="4"/>
  <c r="D65" i="4"/>
  <c r="D63" i="4"/>
  <c r="D61" i="4"/>
  <c r="D15" i="4"/>
  <c r="D13" i="4"/>
  <c r="D11" i="4"/>
  <c r="D9" i="4"/>
  <c r="E78" i="4"/>
  <c r="E77" i="4"/>
  <c r="E76" i="4"/>
  <c r="E75" i="4"/>
  <c r="G80" i="4" l="1"/>
  <c r="G85" i="4" s="1"/>
  <c r="D80" i="4"/>
  <c r="F80" i="4"/>
  <c r="E85" i="4" s="1"/>
  <c r="E80" i="4"/>
  <c r="A85" i="4" s="1"/>
  <c r="H79" i="4"/>
  <c r="H61" i="4"/>
  <c r="H80" i="4" l="1"/>
  <c r="C85" i="4" s="1"/>
  <c r="I85" i="4" s="1"/>
</calcChain>
</file>

<file path=xl/sharedStrings.xml><?xml version="1.0" encoding="utf-8"?>
<sst xmlns="http://schemas.openxmlformats.org/spreadsheetml/2006/main" count="105" uniqueCount="98">
  <si>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</si>
  <si>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</si>
  <si>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</si>
  <si>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</si>
  <si>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</si>
  <si>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</si>
  <si>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</si>
  <si>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</si>
  <si>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</si>
  <si>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</si>
  <si>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</si>
  <si>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</si>
  <si>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</si>
  <si>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</si>
  <si>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</si>
  <si>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</si>
  <si>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</si>
  <si>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</si>
  <si>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</si>
  <si>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</si>
  <si>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</si>
  <si>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</si>
  <si>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</si>
  <si>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</si>
  <si>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</si>
  <si>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</si>
  <si>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</si>
  <si>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</si>
  <si>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</si>
  <si>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</si>
  <si>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</si>
  <si>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</si>
  <si>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</si>
  <si>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</si>
  <si>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</si>
  <si>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</si>
  <si>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</si>
  <si>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</si>
  <si>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</si>
  <si>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</si>
  <si>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</si>
  <si>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</si>
  <si>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</si>
  <si>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</si>
  <si>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</si>
  <si>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</si>
  <si>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</si>
  <si>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</si>
  <si>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</si>
  <si>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</si>
  <si>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</si>
  <si>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会议日期：2019-10-12</t>
    <phoneticPr fontId="9" type="noConversion"/>
  </si>
  <si>
    <t>团号：RMZA-191012-BLL686</t>
    <phoneticPr fontId="9" type="noConversion"/>
  </si>
  <si>
    <t>水彩笔</t>
    <phoneticPr fontId="9" type="noConversion"/>
  </si>
  <si>
    <t>闪送</t>
    <phoneticPr fontId="9" type="noConversion"/>
  </si>
  <si>
    <t>货拉拉：会议中心-体育中心</t>
    <phoneticPr fontId="9" type="noConversion"/>
  </si>
  <si>
    <t>鲜花</t>
    <phoneticPr fontId="9" type="noConversion"/>
  </si>
  <si>
    <t>打印机租赁</t>
    <phoneticPr fontId="9" type="noConversion"/>
  </si>
  <si>
    <t>游戏机</t>
    <phoneticPr fontId="9" type="noConversion"/>
  </si>
  <si>
    <t>乐高墙</t>
    <phoneticPr fontId="9" type="noConversion"/>
  </si>
  <si>
    <t>晚宴互动服装</t>
    <phoneticPr fontId="9" type="noConversion"/>
  </si>
  <si>
    <t>体育用品</t>
    <phoneticPr fontId="9" type="noConversion"/>
  </si>
  <si>
    <t>运动会礼品，饼干、凤梨酥</t>
    <phoneticPr fontId="9" type="noConversion"/>
  </si>
  <si>
    <t>佳顺源制作费：发票未开</t>
    <phoneticPr fontId="9" type="noConversion"/>
  </si>
  <si>
    <t>TB:贴纸</t>
    <phoneticPr fontId="9" type="noConversion"/>
  </si>
  <si>
    <t>乐高玩具-专票</t>
    <phoneticPr fontId="9" type="noConversion"/>
  </si>
  <si>
    <t>兑换玩具</t>
    <phoneticPr fontId="9" type="noConversion"/>
  </si>
  <si>
    <t>TB：美队衣服B</t>
    <phoneticPr fontId="9" type="noConversion"/>
  </si>
  <si>
    <t>TB：披风</t>
    <phoneticPr fontId="9" type="noConversion"/>
  </si>
  <si>
    <t>德邦：公司-珠海</t>
    <phoneticPr fontId="9" type="noConversion"/>
  </si>
  <si>
    <t>德邦：珠海-公司</t>
    <phoneticPr fontId="9" type="noConversion"/>
  </si>
  <si>
    <t>顺丰：邮寄画-公司（打木架）</t>
    <phoneticPr fontId="9" type="noConversion"/>
  </si>
  <si>
    <t>顺丰运费（剩余物料）</t>
    <phoneticPr fontId="9" type="noConversion"/>
  </si>
  <si>
    <t>TB：冠军奖杯</t>
    <phoneticPr fontId="9" type="noConversion"/>
  </si>
  <si>
    <t>机场打包物料</t>
    <phoneticPr fontId="9" type="noConversion"/>
  </si>
  <si>
    <t>电池</t>
    <phoneticPr fontId="9" type="noConversion"/>
  </si>
  <si>
    <t>退游戏手柄运费</t>
    <phoneticPr fontId="9" type="noConversion"/>
  </si>
  <si>
    <t>TB:logo贴纸</t>
    <phoneticPr fontId="9" type="noConversion"/>
  </si>
  <si>
    <t>TB：雷神服装</t>
    <phoneticPr fontId="9" type="noConversion"/>
  </si>
  <si>
    <t>TB：老板鞋子-雷神鞋子</t>
    <phoneticPr fontId="9" type="noConversion"/>
  </si>
  <si>
    <t>TB：绿巨人服装</t>
    <phoneticPr fontId="9" type="noConversion"/>
  </si>
  <si>
    <r>
      <t>阿里巴巴：海洋球</t>
    </r>
    <r>
      <rPr>
        <sz val="11"/>
        <color rgb="FFFF0000"/>
        <rFont val="宋体"/>
        <family val="3"/>
        <charset val="134"/>
        <scheme val="minor"/>
      </rPr>
      <t>开具中</t>
    </r>
    <phoneticPr fontId="9" type="noConversion"/>
  </si>
  <si>
    <t>面具</t>
    <phoneticPr fontId="9" type="noConversion"/>
  </si>
  <si>
    <t>12月</t>
    <phoneticPr fontId="9" type="noConversion"/>
  </si>
  <si>
    <t>TB：税点</t>
    <phoneticPr fontId="9" type="noConversion"/>
  </si>
  <si>
    <t>TB：足球+篮球奖杯</t>
    <phoneticPr fontId="9" type="noConversion"/>
  </si>
  <si>
    <t>TB：复联服装</t>
    <phoneticPr fontId="9" type="noConversion"/>
  </si>
  <si>
    <r>
      <t>TB：粉笔</t>
    </r>
    <r>
      <rPr>
        <sz val="11"/>
        <color rgb="FFFF0000"/>
        <rFont val="宋体"/>
        <family val="3"/>
        <charset val="134"/>
        <scheme val="minor"/>
      </rPr>
      <t>邮寄中</t>
    </r>
    <phoneticPr fontId="9" type="noConversion"/>
  </si>
  <si>
    <t>TB：指示牌</t>
    <phoneticPr fontId="9" type="noConversion"/>
  </si>
  <si>
    <t>TB：接球框</t>
    <phoneticPr fontId="9" type="noConversion"/>
  </si>
  <si>
    <t>TB：雷神锤子+美队盾牌</t>
    <phoneticPr fontId="9" type="noConversion"/>
  </si>
  <si>
    <t>阿里巴巴：手摇花</t>
    <phoneticPr fontId="9" type="noConversion"/>
  </si>
  <si>
    <t>阿里巴巴：充气棒</t>
    <phoneticPr fontId="9" type="noConversion"/>
  </si>
  <si>
    <t>阿里巴巴：S钩</t>
    <phoneticPr fontId="9" type="noConversion"/>
  </si>
  <si>
    <t>阿里巴巴：垫子</t>
    <phoneticPr fontId="9" type="noConversion"/>
  </si>
  <si>
    <t>阿里巴巴：一次性桌布</t>
    <phoneticPr fontId="9" type="noConversion"/>
  </si>
  <si>
    <r>
      <t>阿里巴巴：灯串</t>
    </r>
    <r>
      <rPr>
        <sz val="11"/>
        <color rgb="FFFF0000"/>
        <rFont val="宋体"/>
        <family val="3"/>
        <charset val="134"/>
        <scheme val="minor"/>
      </rPr>
      <t>开具中</t>
    </r>
    <phoneticPr fontId="9" type="noConversion"/>
  </si>
  <si>
    <t>珠海当地印刷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</si>
</sst>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indexed="8"/>
      <name val="DengXian"/>
      <family val="2"/>
      <charset val="134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>
      <alignment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10" fillId="0" borderId="2" xfId="0" applyNumberFormat="1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7" fillId="0" borderId="2" xfId="0" applyFont="1" applyBorder="1">
      <alignment vertical="center"/>
    </xf>
    <xf numFmtId="178" fontId="7" fillId="0" borderId="2" xfId="0" applyNumberFormat="1" applyFont="1" applyBorder="1" applyAlignment="1">
      <alignment horizontal="left" vertical="center"/>
    </xf>
    <xf numFmtId="178" fontId="0" fillId="9" borderId="2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left" vertical="center"/>
    </xf>
    <xf numFmtId="178" fontId="11" fillId="0" borderId="2" xfId="0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left" vertical="center"/>
    </xf>
    <xf numFmtId="178" fontId="7" fillId="0" borderId="2" xfId="0" applyNumberFormat="1" applyFont="1" applyFill="1" applyBorder="1" applyAlignment="1">
      <alignment vertical="center"/>
    </xf>
    <xf numFmtId="178" fontId="13" fillId="0" borderId="2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left" vertical="center"/>
    </xf>
    <xf numFmtId="178" fontId="7" fillId="0" borderId="5" xfId="0" applyNumberFormat="1" applyFont="1" applyFill="1" applyBorder="1" applyAlignment="1">
      <alignment horizontal="left" vertical="center"/>
    </xf>
    <xf numFmtId="178" fontId="7" fillId="0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left" vertical="center"/>
    </xf>
  </cellXfs>
  <cellStyles count="5">
    <cellStyle name="常规" xfId="0" builtinId="0"/>
    <cellStyle name="常规 2" xfId="1" xr:uid="{00000000-0005-0000-0000-000000000000}"/>
    <cellStyle name="常规 3" xfId="2" xr:uid="{00000000-0005-0000-0000-000001000000}"/>
    <cellStyle name="常规 4" xfId="3" xr:uid="{00000000-0005-0000-0000-000002000000}"/>
    <cellStyle name="普通_报销" xfId="4" xr:uid="{7DB8358D-53ED-469C-8DE7-B079440F7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88"/>
  <sheetViews>
    <sheetView tabSelected="1" topLeftCell="A17" zoomScale="85" zoomScaleNormal="80" workbookViewId="0">
      <selection activeCell="K17" sqref="K1:K1048576"/>
    </sheetView>
  </sheetViews>
  <sheetFormatPr defaultColWidth="9" defaultRowHeight="21" customHeight="1"/>
  <cols>
    <col min="1" max="1" width="9" style="2"/>
    <col min="2" max="2" width="21.6328125" customWidth="1"/>
    <col min="3" max="3" width="15.453125" style="3" customWidth="1"/>
    <col min="5" max="5" width="16.6328125" customWidth="1"/>
    <col min="6" max="6" width="13.453125" bestFit="1" customWidth="1"/>
    <col min="7" max="7" width="14.08984375" customWidth="1"/>
    <col min="8" max="8" width="13.453125" bestFit="1" customWidth="1"/>
    <col min="9" max="9" width="27.36328125" bestFit="1" customWidth="1"/>
    <col min="10" max="10" width="39.453125" customWidth="1"/>
  </cols>
  <sheetData>
    <row r="2" spans="1:11" ht="21" customHeight="1">
      <c r="C2" s="41" t="s">
        <v>0</v>
      </c>
      <c r="D2" s="41"/>
      <c r="E2" s="41"/>
      <c r="F2" s="41"/>
      <c r="G2" s="41"/>
      <c r="H2" s="41"/>
      <c r="I2" s="15"/>
      <c r="J2" s="15"/>
      <c r="K2" s="15"/>
    </row>
    <row r="4" spans="1:11" ht="21" customHeight="1">
      <c r="G4" s="50" t="s">
        <v>52</v>
      </c>
      <c r="H4" s="50"/>
      <c r="I4" s="50"/>
      <c r="J4" s="50" t="s">
        <v>51</v>
      </c>
    </row>
    <row r="5" spans="1:11" ht="21" customHeight="1">
      <c r="G5" s="62"/>
      <c r="H5" s="62"/>
      <c r="I5" s="62"/>
      <c r="J5" s="62"/>
    </row>
    <row r="6" spans="1:11" ht="21" customHeight="1">
      <c r="A6" s="63" t="s">
        <v>1</v>
      </c>
      <c r="B6" s="64" t="s">
        <v>2</v>
      </c>
      <c r="C6" s="42" t="s">
        <v>3</v>
      </c>
      <c r="D6" s="42"/>
      <c r="E6" s="42"/>
      <c r="F6" s="43" t="s">
        <v>4</v>
      </c>
      <c r="G6" s="43"/>
      <c r="H6" s="43"/>
      <c r="I6" s="43"/>
      <c r="J6" s="64" t="s">
        <v>5</v>
      </c>
    </row>
    <row r="7" spans="1:11" ht="21" customHeight="1">
      <c r="A7" s="63"/>
      <c r="B7" s="6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64"/>
    </row>
    <row r="8" spans="1:11" ht="21" customHeight="1">
      <c r="A8" s="27">
        <v>1</v>
      </c>
      <c r="B8" s="29" t="s">
        <v>13</v>
      </c>
      <c r="C8" s="24">
        <v>0</v>
      </c>
      <c r="D8" s="25"/>
      <c r="E8" s="24">
        <f>C8*D8</f>
        <v>0</v>
      </c>
      <c r="F8" s="8">
        <v>0</v>
      </c>
      <c r="G8" s="8">
        <v>0</v>
      </c>
      <c r="H8" s="8">
        <f t="shared" ref="H8:H14" si="0">F8+G8</f>
        <v>0</v>
      </c>
      <c r="I8" s="16"/>
      <c r="J8" s="57" t="s">
        <v>14</v>
      </c>
    </row>
    <row r="9" spans="1:11" s="1" customFormat="1" ht="21" customHeight="1">
      <c r="A9" s="9"/>
      <c r="B9" s="10" t="s">
        <v>15</v>
      </c>
      <c r="C9" s="11">
        <f t="shared" ref="C9:H9" si="1">SUM(C8)</f>
        <v>0</v>
      </c>
      <c r="D9" s="11">
        <f t="shared" si="1"/>
        <v>0</v>
      </c>
      <c r="E9" s="11">
        <f t="shared" si="1"/>
        <v>0</v>
      </c>
      <c r="F9" s="11">
        <f t="shared" si="1"/>
        <v>0</v>
      </c>
      <c r="G9" s="11">
        <f t="shared" si="1"/>
        <v>0</v>
      </c>
      <c r="H9" s="11">
        <f t="shared" si="1"/>
        <v>0</v>
      </c>
      <c r="I9" s="17"/>
      <c r="J9" s="58"/>
    </row>
    <row r="10" spans="1:11" ht="21" customHeight="1">
      <c r="A10" s="26">
        <v>2</v>
      </c>
      <c r="B10" s="28" t="s">
        <v>16</v>
      </c>
      <c r="C10" s="30">
        <v>0</v>
      </c>
      <c r="D10" s="26"/>
      <c r="E10" s="30">
        <f>C10*D10</f>
        <v>0</v>
      </c>
      <c r="F10" s="8">
        <v>0</v>
      </c>
      <c r="G10" s="8">
        <v>0</v>
      </c>
      <c r="H10" s="8">
        <f t="shared" si="0"/>
        <v>0</v>
      </c>
      <c r="I10" s="16"/>
      <c r="J10" s="57" t="s">
        <v>17</v>
      </c>
    </row>
    <row r="11" spans="1:11" s="1" customFormat="1" ht="21" customHeight="1">
      <c r="A11" s="9"/>
      <c r="B11" s="10" t="s">
        <v>18</v>
      </c>
      <c r="C11" s="11">
        <f>SUM(C10)</f>
        <v>0</v>
      </c>
      <c r="D11" s="11">
        <f>SUM(D10)</f>
        <v>0</v>
      </c>
      <c r="E11" s="11">
        <f>SUM(E10)</f>
        <v>0</v>
      </c>
      <c r="F11" s="11">
        <f>SUM(F10:F10)</f>
        <v>0</v>
      </c>
      <c r="G11" s="11">
        <f>SUM(G10:G10)</f>
        <v>0</v>
      </c>
      <c r="H11" s="11">
        <f>SUM(H10:H10)</f>
        <v>0</v>
      </c>
      <c r="I11" s="17"/>
      <c r="J11" s="58"/>
    </row>
    <row r="12" spans="1:11" ht="21" customHeight="1">
      <c r="A12" s="27">
        <v>3</v>
      </c>
      <c r="B12" s="29" t="s">
        <v>19</v>
      </c>
      <c r="C12" s="24">
        <v>0</v>
      </c>
      <c r="D12" s="25"/>
      <c r="E12" s="24">
        <f>C12*D12</f>
        <v>0</v>
      </c>
      <c r="F12" s="8">
        <v>0</v>
      </c>
      <c r="G12" s="8">
        <v>0</v>
      </c>
      <c r="H12" s="8">
        <f t="shared" si="0"/>
        <v>0</v>
      </c>
      <c r="I12" s="16"/>
      <c r="J12" s="65" t="s">
        <v>20</v>
      </c>
    </row>
    <row r="13" spans="1:11" s="1" customFormat="1" ht="21" customHeight="1">
      <c r="A13" s="9"/>
      <c r="B13" s="10" t="s">
        <v>21</v>
      </c>
      <c r="C13" s="11">
        <f t="shared" ref="C13:H13" si="2">SUM(C12)</f>
        <v>0</v>
      </c>
      <c r="D13" s="11">
        <f t="shared" si="2"/>
        <v>0</v>
      </c>
      <c r="E13" s="11">
        <f t="shared" si="2"/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7"/>
      <c r="J13" s="66"/>
    </row>
    <row r="14" spans="1:11" ht="21" customHeight="1">
      <c r="A14" s="27">
        <v>4</v>
      </c>
      <c r="B14" s="29" t="s">
        <v>22</v>
      </c>
      <c r="C14" s="12">
        <v>0</v>
      </c>
      <c r="D14" s="13"/>
      <c r="E14" s="12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65" t="s">
        <v>23</v>
      </c>
    </row>
    <row r="15" spans="1:11" s="1" customFormat="1" ht="21" customHeight="1">
      <c r="A15" s="9"/>
      <c r="B15" s="10" t="s">
        <v>24</v>
      </c>
      <c r="C15" s="11">
        <f t="shared" ref="C15:H15" si="3">SUM(C14)</f>
        <v>0</v>
      </c>
      <c r="D15" s="11">
        <f t="shared" si="3"/>
        <v>0</v>
      </c>
      <c r="E15" s="11">
        <f t="shared" si="3"/>
        <v>0</v>
      </c>
      <c r="F15" s="11">
        <f t="shared" si="3"/>
        <v>0</v>
      </c>
      <c r="G15" s="11">
        <f t="shared" si="3"/>
        <v>0</v>
      </c>
      <c r="H15" s="11">
        <f t="shared" si="3"/>
        <v>0</v>
      </c>
      <c r="I15" s="17"/>
      <c r="J15" s="66"/>
    </row>
    <row r="16" spans="1:11" ht="21" customHeight="1">
      <c r="A16" s="51">
        <v>5</v>
      </c>
      <c r="B16" s="69" t="s">
        <v>25</v>
      </c>
      <c r="C16" s="8">
        <v>50000</v>
      </c>
      <c r="D16" s="8"/>
      <c r="E16" s="8">
        <v>50000</v>
      </c>
      <c r="F16" s="34">
        <v>348.2</v>
      </c>
      <c r="G16" s="34">
        <v>0</v>
      </c>
      <c r="H16" s="34">
        <f>F16+G16</f>
        <v>348.2</v>
      </c>
      <c r="I16" s="32" t="s">
        <v>79</v>
      </c>
      <c r="J16" s="57" t="s">
        <v>26</v>
      </c>
    </row>
    <row r="17" spans="1:11" ht="21" customHeight="1">
      <c r="A17" s="52"/>
      <c r="B17" s="70"/>
      <c r="C17" s="8"/>
      <c r="D17" s="8"/>
      <c r="E17" s="8"/>
      <c r="F17" s="34">
        <v>1234.18</v>
      </c>
      <c r="G17" s="34">
        <v>0</v>
      </c>
      <c r="H17" s="34">
        <f t="shared" ref="H17:H33" si="4">F17+G17</f>
        <v>1234.18</v>
      </c>
      <c r="I17" s="32" t="s">
        <v>78</v>
      </c>
      <c r="J17" s="67"/>
    </row>
    <row r="18" spans="1:11" ht="21" customHeight="1">
      <c r="A18" s="52"/>
      <c r="B18" s="70"/>
      <c r="C18" s="24"/>
      <c r="D18" s="24"/>
      <c r="E18" s="24"/>
      <c r="F18" s="34">
        <v>1354.33</v>
      </c>
      <c r="G18" s="34">
        <v>0</v>
      </c>
      <c r="H18" s="34">
        <f>F18+G18</f>
        <v>1354.33</v>
      </c>
      <c r="I18" s="32" t="s">
        <v>67</v>
      </c>
      <c r="J18" s="67"/>
    </row>
    <row r="19" spans="1:11" ht="21" customHeight="1">
      <c r="A19" s="52"/>
      <c r="B19" s="70"/>
      <c r="C19" s="24"/>
      <c r="D19" s="24"/>
      <c r="E19" s="24"/>
      <c r="F19" s="34">
        <v>560.24</v>
      </c>
      <c r="G19" s="34">
        <v>0</v>
      </c>
      <c r="H19" s="34">
        <f>F19+G19</f>
        <v>560.24</v>
      </c>
      <c r="I19" s="32" t="s">
        <v>67</v>
      </c>
      <c r="J19" s="67"/>
    </row>
    <row r="20" spans="1:11" ht="21" customHeight="1">
      <c r="A20" s="52"/>
      <c r="B20" s="70"/>
      <c r="C20" s="24"/>
      <c r="D20" s="24"/>
      <c r="E20" s="24"/>
      <c r="F20" s="34">
        <v>103.95</v>
      </c>
      <c r="G20" s="34">
        <v>0</v>
      </c>
      <c r="H20" s="34">
        <f>F20+G20</f>
        <v>103.95</v>
      </c>
      <c r="I20" s="32" t="s">
        <v>84</v>
      </c>
      <c r="J20" s="67"/>
    </row>
    <row r="21" spans="1:11" ht="21" customHeight="1">
      <c r="A21" s="52"/>
      <c r="B21" s="70"/>
      <c r="C21" s="8"/>
      <c r="D21" s="8"/>
      <c r="E21" s="8"/>
      <c r="F21" s="8">
        <v>429</v>
      </c>
      <c r="G21" s="21">
        <v>0</v>
      </c>
      <c r="H21" s="34">
        <f t="shared" si="4"/>
        <v>429</v>
      </c>
      <c r="I21" s="32" t="s">
        <v>68</v>
      </c>
      <c r="J21" s="67"/>
    </row>
    <row r="22" spans="1:11" ht="21" customHeight="1">
      <c r="A22" s="52"/>
      <c r="B22" s="70"/>
      <c r="C22" s="8"/>
      <c r="D22" s="8"/>
      <c r="E22" s="8"/>
      <c r="F22" s="8">
        <v>98</v>
      </c>
      <c r="G22" s="21">
        <v>0</v>
      </c>
      <c r="H22" s="34">
        <f t="shared" si="4"/>
        <v>98</v>
      </c>
      <c r="I22" s="32" t="s">
        <v>80</v>
      </c>
      <c r="J22" s="67"/>
    </row>
    <row r="23" spans="1:11" ht="21" customHeight="1">
      <c r="A23" s="52"/>
      <c r="B23" s="70"/>
      <c r="C23" s="8"/>
      <c r="D23" s="8"/>
      <c r="E23" s="8"/>
      <c r="F23" s="34">
        <v>0</v>
      </c>
      <c r="G23" s="34">
        <v>2000</v>
      </c>
      <c r="H23" s="34">
        <f t="shared" si="4"/>
        <v>2000</v>
      </c>
      <c r="I23" s="32" t="s">
        <v>86</v>
      </c>
      <c r="J23" s="67"/>
    </row>
    <row r="24" spans="1:11" ht="21" customHeight="1">
      <c r="A24" s="52"/>
      <c r="B24" s="70"/>
      <c r="C24" s="8"/>
      <c r="D24" s="8"/>
      <c r="E24" s="8"/>
      <c r="F24" s="8">
        <v>25.8</v>
      </c>
      <c r="G24" s="21">
        <v>0</v>
      </c>
      <c r="H24" s="33">
        <f t="shared" si="4"/>
        <v>25.8</v>
      </c>
      <c r="I24" s="32" t="s">
        <v>87</v>
      </c>
      <c r="J24" s="67"/>
    </row>
    <row r="25" spans="1:11" ht="21" customHeight="1">
      <c r="A25" s="52"/>
      <c r="B25" s="70"/>
      <c r="C25" s="8"/>
      <c r="D25" s="8"/>
      <c r="E25" s="8"/>
      <c r="F25" s="8">
        <v>721.4</v>
      </c>
      <c r="G25" s="21">
        <v>0</v>
      </c>
      <c r="H25" s="34">
        <f t="shared" si="4"/>
        <v>721.4</v>
      </c>
      <c r="I25" s="32" t="s">
        <v>77</v>
      </c>
      <c r="J25" s="67"/>
    </row>
    <row r="26" spans="1:11" ht="21" customHeight="1">
      <c r="A26" s="52"/>
      <c r="B26" s="70"/>
      <c r="C26" s="24"/>
      <c r="D26" s="24"/>
      <c r="E26" s="24"/>
      <c r="F26" s="24">
        <v>64.2</v>
      </c>
      <c r="G26" s="24">
        <v>0</v>
      </c>
      <c r="H26" s="34">
        <f t="shared" si="4"/>
        <v>64.2</v>
      </c>
      <c r="I26" s="32" t="s">
        <v>64</v>
      </c>
      <c r="J26" s="67"/>
    </row>
    <row r="27" spans="1:11" ht="21" customHeight="1">
      <c r="A27" s="52"/>
      <c r="B27" s="70"/>
      <c r="C27" s="8"/>
      <c r="D27" s="8"/>
      <c r="E27" s="8"/>
      <c r="F27" s="8">
        <v>0</v>
      </c>
      <c r="G27" s="21">
        <v>119.5</v>
      </c>
      <c r="H27" s="33">
        <f t="shared" si="4"/>
        <v>119.5</v>
      </c>
      <c r="I27" s="32" t="s">
        <v>89</v>
      </c>
      <c r="J27" s="67"/>
    </row>
    <row r="28" spans="1:11" ht="21" customHeight="1">
      <c r="A28" s="52"/>
      <c r="B28" s="70"/>
      <c r="C28" s="8"/>
      <c r="D28" s="8"/>
      <c r="E28" s="8"/>
      <c r="F28" s="8">
        <v>400</v>
      </c>
      <c r="G28" s="21">
        <v>0</v>
      </c>
      <c r="H28" s="34">
        <f t="shared" si="4"/>
        <v>400</v>
      </c>
      <c r="I28" s="32" t="s">
        <v>85</v>
      </c>
      <c r="J28" s="67"/>
    </row>
    <row r="29" spans="1:11" ht="21" customHeight="1">
      <c r="A29" s="52"/>
      <c r="B29" s="70"/>
      <c r="C29" s="8"/>
      <c r="D29" s="8"/>
      <c r="E29" s="8"/>
      <c r="F29" s="8">
        <v>0</v>
      </c>
      <c r="G29" s="21">
        <v>450</v>
      </c>
      <c r="H29" s="33">
        <f t="shared" si="4"/>
        <v>450</v>
      </c>
      <c r="I29" s="32" t="s">
        <v>88</v>
      </c>
      <c r="J29" s="67"/>
    </row>
    <row r="30" spans="1:11" ht="21" customHeight="1">
      <c r="A30" s="52"/>
      <c r="B30" s="70"/>
      <c r="C30" s="8"/>
      <c r="D30" s="8"/>
      <c r="E30" s="8"/>
      <c r="F30" s="8">
        <v>132</v>
      </c>
      <c r="G30" s="21">
        <v>0</v>
      </c>
      <c r="H30" s="34">
        <f t="shared" si="4"/>
        <v>132</v>
      </c>
      <c r="I30" s="32" t="s">
        <v>73</v>
      </c>
      <c r="J30" s="67"/>
    </row>
    <row r="31" spans="1:11" ht="21" customHeight="1">
      <c r="A31" s="52"/>
      <c r="B31" s="70"/>
      <c r="C31" s="8"/>
      <c r="D31" s="8"/>
      <c r="E31" s="8"/>
      <c r="F31" s="24">
        <v>0</v>
      </c>
      <c r="G31" s="34">
        <v>1331.84</v>
      </c>
      <c r="H31" s="34">
        <f>F31+G31</f>
        <v>1331.84</v>
      </c>
      <c r="I31" s="32" t="s">
        <v>90</v>
      </c>
      <c r="J31" s="67"/>
      <c r="K31" s="40" t="s">
        <v>83</v>
      </c>
    </row>
    <row r="32" spans="1:11" ht="21" customHeight="1">
      <c r="A32" s="52"/>
      <c r="B32" s="70"/>
      <c r="C32" s="8"/>
      <c r="D32" s="8"/>
      <c r="E32" s="8"/>
      <c r="F32" s="24">
        <v>0</v>
      </c>
      <c r="G32" s="34">
        <v>287.60000000000002</v>
      </c>
      <c r="H32" s="34">
        <f t="shared" si="4"/>
        <v>287.60000000000002</v>
      </c>
      <c r="I32" s="32" t="s">
        <v>91</v>
      </c>
      <c r="J32" s="67"/>
    </row>
    <row r="33" spans="1:10" ht="21" customHeight="1">
      <c r="A33" s="52"/>
      <c r="B33" s="70"/>
      <c r="C33" s="21"/>
      <c r="D33" s="21"/>
      <c r="E33" s="21"/>
      <c r="F33" s="24">
        <v>0</v>
      </c>
      <c r="G33" s="21">
        <v>475</v>
      </c>
      <c r="H33" s="34">
        <f t="shared" si="4"/>
        <v>475</v>
      </c>
      <c r="I33" s="32" t="s">
        <v>92</v>
      </c>
      <c r="J33" s="67"/>
    </row>
    <row r="34" spans="1:10" ht="21" customHeight="1">
      <c r="A34" s="52"/>
      <c r="B34" s="70"/>
      <c r="C34" s="21"/>
      <c r="D34" s="21"/>
      <c r="E34" s="21"/>
      <c r="F34" s="21">
        <v>180</v>
      </c>
      <c r="G34" s="21">
        <v>0</v>
      </c>
      <c r="H34" s="34">
        <f t="shared" ref="H34:H41" si="5">F34+G34</f>
        <v>180</v>
      </c>
      <c r="I34" s="32" t="s">
        <v>96</v>
      </c>
      <c r="J34" s="67"/>
    </row>
    <row r="35" spans="1:10" ht="21" customHeight="1">
      <c r="A35" s="52"/>
      <c r="B35" s="70"/>
      <c r="C35" s="21"/>
      <c r="D35" s="21"/>
      <c r="E35" s="21"/>
      <c r="F35" s="21">
        <v>0</v>
      </c>
      <c r="G35" s="21">
        <v>75</v>
      </c>
      <c r="H35" s="33">
        <f t="shared" si="5"/>
        <v>75</v>
      </c>
      <c r="I35" s="32" t="s">
        <v>93</v>
      </c>
      <c r="J35" s="67"/>
    </row>
    <row r="36" spans="1:10" ht="21" customHeight="1">
      <c r="A36" s="52"/>
      <c r="B36" s="70"/>
      <c r="C36" s="21"/>
      <c r="D36" s="21"/>
      <c r="E36" s="21"/>
      <c r="F36" s="21">
        <v>0</v>
      </c>
      <c r="G36" s="21">
        <v>375.4</v>
      </c>
      <c r="H36" s="33">
        <f t="shared" si="5"/>
        <v>375.4</v>
      </c>
      <c r="I36" s="32" t="s">
        <v>94</v>
      </c>
      <c r="J36" s="67"/>
    </row>
    <row r="37" spans="1:10" ht="21" customHeight="1">
      <c r="A37" s="52"/>
      <c r="B37" s="70"/>
      <c r="C37" s="21"/>
      <c r="D37" s="21"/>
      <c r="E37" s="21"/>
      <c r="F37" s="21">
        <v>0</v>
      </c>
      <c r="G37" s="21">
        <v>39.81</v>
      </c>
      <c r="H37" s="33">
        <f t="shared" si="5"/>
        <v>39.81</v>
      </c>
      <c r="I37" s="32" t="s">
        <v>95</v>
      </c>
      <c r="J37" s="67"/>
    </row>
    <row r="38" spans="1:10" ht="21" customHeight="1">
      <c r="A38" s="52"/>
      <c r="B38" s="70"/>
      <c r="C38" s="21"/>
      <c r="D38" s="21"/>
      <c r="E38" s="21"/>
      <c r="F38" s="21">
        <v>2000</v>
      </c>
      <c r="G38" s="21">
        <v>0</v>
      </c>
      <c r="H38" s="33">
        <f t="shared" si="5"/>
        <v>2000</v>
      </c>
      <c r="I38" s="32" t="s">
        <v>81</v>
      </c>
      <c r="J38" s="67"/>
    </row>
    <row r="39" spans="1:10" ht="21" customHeight="1">
      <c r="A39" s="52"/>
      <c r="B39" s="70"/>
      <c r="C39" s="21"/>
      <c r="D39" s="21"/>
      <c r="E39" s="21"/>
      <c r="F39" s="21">
        <v>766</v>
      </c>
      <c r="G39" s="21">
        <v>0</v>
      </c>
      <c r="H39" s="21">
        <f t="shared" si="5"/>
        <v>766</v>
      </c>
      <c r="I39" s="23" t="s">
        <v>53</v>
      </c>
      <c r="J39" s="67"/>
    </row>
    <row r="40" spans="1:10" ht="21" customHeight="1">
      <c r="A40" s="52"/>
      <c r="B40" s="70"/>
      <c r="C40" s="22"/>
      <c r="D40" s="22"/>
      <c r="E40" s="22"/>
      <c r="F40" s="22">
        <v>5980</v>
      </c>
      <c r="G40" s="22">
        <v>0</v>
      </c>
      <c r="H40" s="34">
        <f t="shared" si="5"/>
        <v>5980</v>
      </c>
      <c r="I40" s="32" t="s">
        <v>97</v>
      </c>
      <c r="J40" s="67"/>
    </row>
    <row r="41" spans="1:10" ht="21" customHeight="1">
      <c r="A41" s="52"/>
      <c r="B41" s="70"/>
      <c r="C41" s="22"/>
      <c r="D41" s="22"/>
      <c r="E41" s="22"/>
      <c r="F41" s="22">
        <v>2246</v>
      </c>
      <c r="G41" s="22">
        <v>0</v>
      </c>
      <c r="H41" s="33">
        <f t="shared" si="5"/>
        <v>2246</v>
      </c>
      <c r="I41" s="32" t="s">
        <v>63</v>
      </c>
      <c r="J41" s="67"/>
    </row>
    <row r="42" spans="1:10" ht="21" customHeight="1">
      <c r="A42" s="52"/>
      <c r="B42" s="70"/>
      <c r="C42" s="22"/>
      <c r="D42" s="22"/>
      <c r="E42" s="22"/>
      <c r="F42" s="22">
        <v>0</v>
      </c>
      <c r="G42" s="22">
        <v>338</v>
      </c>
      <c r="H42" s="33">
        <v>338</v>
      </c>
      <c r="I42" s="32" t="s">
        <v>56</v>
      </c>
      <c r="J42" s="67"/>
    </row>
    <row r="43" spans="1:10" ht="21" customHeight="1">
      <c r="A43" s="52"/>
      <c r="B43" s="70"/>
      <c r="C43" s="24"/>
      <c r="D43" s="24"/>
      <c r="E43" s="24"/>
      <c r="F43" s="36">
        <v>714</v>
      </c>
      <c r="G43" s="36">
        <v>0</v>
      </c>
      <c r="H43" s="36">
        <v>714</v>
      </c>
      <c r="I43" s="72" t="s">
        <v>58</v>
      </c>
      <c r="J43" s="67"/>
    </row>
    <row r="44" spans="1:10" ht="21" customHeight="1">
      <c r="A44" s="52"/>
      <c r="B44" s="70"/>
      <c r="C44" s="24"/>
      <c r="D44" s="24"/>
      <c r="E44" s="24"/>
      <c r="F44" s="36">
        <v>12000</v>
      </c>
      <c r="G44" s="36">
        <v>0</v>
      </c>
      <c r="H44" s="36">
        <f t="shared" ref="H44:H60" si="6">F44+G44</f>
        <v>12000</v>
      </c>
      <c r="I44" s="35" t="s">
        <v>59</v>
      </c>
      <c r="J44" s="67"/>
    </row>
    <row r="45" spans="1:10" ht="21" customHeight="1">
      <c r="A45" s="52"/>
      <c r="B45" s="70"/>
      <c r="C45" s="24"/>
      <c r="D45" s="24"/>
      <c r="E45" s="24"/>
      <c r="F45" s="36">
        <v>2241</v>
      </c>
      <c r="G45" s="36">
        <v>0</v>
      </c>
      <c r="H45" s="36">
        <f t="shared" si="6"/>
        <v>2241</v>
      </c>
      <c r="I45" s="35" t="s">
        <v>65</v>
      </c>
      <c r="J45" s="67"/>
    </row>
    <row r="46" spans="1:10" ht="21" customHeight="1">
      <c r="A46" s="52"/>
      <c r="B46" s="70"/>
      <c r="C46" s="24"/>
      <c r="D46" s="24"/>
      <c r="E46" s="24"/>
      <c r="F46" s="36">
        <v>1299.8499999999999</v>
      </c>
      <c r="G46" s="36">
        <v>0</v>
      </c>
      <c r="H46" s="36">
        <f t="shared" si="6"/>
        <v>1299.8499999999999</v>
      </c>
      <c r="I46" s="35" t="s">
        <v>60</v>
      </c>
      <c r="J46" s="67"/>
    </row>
    <row r="47" spans="1:10" ht="21" customHeight="1">
      <c r="A47" s="52"/>
      <c r="B47" s="70"/>
      <c r="C47" s="24"/>
      <c r="D47" s="24"/>
      <c r="E47" s="24"/>
      <c r="F47" s="36">
        <v>2100</v>
      </c>
      <c r="G47" s="36">
        <v>0</v>
      </c>
      <c r="H47" s="36">
        <f>F47+G47</f>
        <v>2100</v>
      </c>
      <c r="I47" s="37" t="s">
        <v>82</v>
      </c>
      <c r="J47" s="67"/>
    </row>
    <row r="48" spans="1:10" ht="21" customHeight="1">
      <c r="A48" s="52"/>
      <c r="B48" s="70"/>
      <c r="C48" s="24"/>
      <c r="D48" s="24"/>
      <c r="E48" s="24"/>
      <c r="F48" s="36">
        <v>819.01</v>
      </c>
      <c r="G48" s="36">
        <v>0</v>
      </c>
      <c r="H48" s="36">
        <f t="shared" si="6"/>
        <v>819.01</v>
      </c>
      <c r="I48" s="38" t="s">
        <v>66</v>
      </c>
      <c r="J48" s="67"/>
    </row>
    <row r="49" spans="1:10" ht="21" customHeight="1">
      <c r="A49" s="52"/>
      <c r="B49" s="70"/>
      <c r="C49" s="24"/>
      <c r="D49" s="24"/>
      <c r="E49" s="24"/>
      <c r="F49" s="36">
        <v>422.69</v>
      </c>
      <c r="G49" s="36">
        <v>0</v>
      </c>
      <c r="H49" s="36">
        <f t="shared" si="6"/>
        <v>422.69</v>
      </c>
      <c r="I49" s="38" t="s">
        <v>66</v>
      </c>
      <c r="J49" s="67"/>
    </row>
    <row r="50" spans="1:10" ht="21" customHeight="1">
      <c r="A50" s="52"/>
      <c r="B50" s="70"/>
      <c r="C50" s="24"/>
      <c r="D50" s="24"/>
      <c r="E50" s="24"/>
      <c r="F50" s="36">
        <v>449.48</v>
      </c>
      <c r="G50" s="36">
        <v>0</v>
      </c>
      <c r="H50" s="36">
        <f t="shared" si="6"/>
        <v>449.48</v>
      </c>
      <c r="I50" s="38" t="s">
        <v>66</v>
      </c>
      <c r="J50" s="67"/>
    </row>
    <row r="51" spans="1:10" ht="21" customHeight="1">
      <c r="A51" s="52"/>
      <c r="B51" s="70"/>
      <c r="C51" s="24"/>
      <c r="D51" s="24"/>
      <c r="E51" s="24"/>
      <c r="F51" s="36">
        <v>484</v>
      </c>
      <c r="G51" s="36">
        <v>0</v>
      </c>
      <c r="H51" s="36">
        <f t="shared" si="6"/>
        <v>484</v>
      </c>
      <c r="I51" s="38" t="s">
        <v>66</v>
      </c>
      <c r="J51" s="67"/>
    </row>
    <row r="52" spans="1:10" ht="21" customHeight="1">
      <c r="A52" s="52"/>
      <c r="B52" s="70"/>
      <c r="C52" s="24"/>
      <c r="D52" s="24"/>
      <c r="E52" s="24"/>
      <c r="F52" s="36">
        <v>1868.5</v>
      </c>
      <c r="G52" s="36">
        <v>0</v>
      </c>
      <c r="H52" s="36">
        <f t="shared" si="6"/>
        <v>1868.5</v>
      </c>
      <c r="I52" s="38" t="s">
        <v>66</v>
      </c>
      <c r="J52" s="67"/>
    </row>
    <row r="53" spans="1:10" ht="21" customHeight="1">
      <c r="A53" s="52"/>
      <c r="B53" s="70"/>
      <c r="C53" s="24"/>
      <c r="D53" s="24"/>
      <c r="E53" s="24"/>
      <c r="F53" s="36">
        <v>850</v>
      </c>
      <c r="G53" s="36">
        <v>0</v>
      </c>
      <c r="H53" s="36">
        <f t="shared" si="6"/>
        <v>850</v>
      </c>
      <c r="I53" s="38" t="s">
        <v>66</v>
      </c>
      <c r="J53" s="67"/>
    </row>
    <row r="54" spans="1:10" ht="21" customHeight="1">
      <c r="A54" s="52"/>
      <c r="B54" s="70"/>
      <c r="C54" s="24"/>
      <c r="D54" s="24"/>
      <c r="E54" s="24"/>
      <c r="F54" s="36">
        <v>1010</v>
      </c>
      <c r="G54" s="36">
        <v>0</v>
      </c>
      <c r="H54" s="36">
        <f t="shared" si="6"/>
        <v>1010</v>
      </c>
      <c r="I54" s="38" t="s">
        <v>66</v>
      </c>
      <c r="J54" s="67"/>
    </row>
    <row r="55" spans="1:10" ht="21" customHeight="1">
      <c r="A55" s="52"/>
      <c r="B55" s="70"/>
      <c r="C55" s="24"/>
      <c r="D55" s="24"/>
      <c r="E55" s="24"/>
      <c r="F55" s="36">
        <v>454</v>
      </c>
      <c r="G55" s="36">
        <v>0</v>
      </c>
      <c r="H55" s="36">
        <f t="shared" si="6"/>
        <v>454</v>
      </c>
      <c r="I55" s="47" t="s">
        <v>61</v>
      </c>
      <c r="J55" s="67"/>
    </row>
    <row r="56" spans="1:10" ht="21" customHeight="1">
      <c r="A56" s="52"/>
      <c r="B56" s="70"/>
      <c r="C56" s="24"/>
      <c r="D56" s="24"/>
      <c r="E56" s="24"/>
      <c r="F56" s="36">
        <v>1033.2</v>
      </c>
      <c r="G56" s="36">
        <v>0</v>
      </c>
      <c r="H56" s="36">
        <f t="shared" si="6"/>
        <v>1033.2</v>
      </c>
      <c r="I56" s="48"/>
      <c r="J56" s="67"/>
    </row>
    <row r="57" spans="1:10" ht="21" customHeight="1">
      <c r="A57" s="52"/>
      <c r="B57" s="70"/>
      <c r="C57" s="24"/>
      <c r="D57" s="24"/>
      <c r="E57" s="24"/>
      <c r="F57" s="36">
        <v>498</v>
      </c>
      <c r="G57" s="36">
        <v>0</v>
      </c>
      <c r="H57" s="36">
        <f t="shared" si="6"/>
        <v>498</v>
      </c>
      <c r="I57" s="48"/>
      <c r="J57" s="67"/>
    </row>
    <row r="58" spans="1:10" ht="21" customHeight="1">
      <c r="A58" s="52"/>
      <c r="B58" s="70"/>
      <c r="C58" s="24"/>
      <c r="D58" s="24"/>
      <c r="E58" s="24"/>
      <c r="F58" s="36">
        <v>940</v>
      </c>
      <c r="G58" s="36">
        <v>0</v>
      </c>
      <c r="H58" s="36">
        <f t="shared" si="6"/>
        <v>940</v>
      </c>
      <c r="I58" s="49"/>
      <c r="J58" s="67"/>
    </row>
    <row r="59" spans="1:10" ht="21" customHeight="1">
      <c r="A59" s="52"/>
      <c r="B59" s="70"/>
      <c r="C59" s="24"/>
      <c r="D59" s="24"/>
      <c r="E59" s="24"/>
      <c r="F59" s="36">
        <v>1431.1</v>
      </c>
      <c r="G59" s="36">
        <v>0</v>
      </c>
      <c r="H59" s="36">
        <f t="shared" si="6"/>
        <v>1431.1</v>
      </c>
      <c r="I59" s="35" t="s">
        <v>62</v>
      </c>
      <c r="J59" s="67"/>
    </row>
    <row r="60" spans="1:10" ht="21" customHeight="1">
      <c r="A60" s="53"/>
      <c r="B60" s="71"/>
      <c r="C60" s="24"/>
      <c r="D60" s="24"/>
      <c r="E60" s="24"/>
      <c r="F60" s="39">
        <v>77.5</v>
      </c>
      <c r="G60" s="39">
        <v>0</v>
      </c>
      <c r="H60" s="39">
        <f t="shared" si="6"/>
        <v>77.5</v>
      </c>
      <c r="I60" s="35" t="s">
        <v>75</v>
      </c>
      <c r="J60" s="67"/>
    </row>
    <row r="61" spans="1:10" s="1" customFormat="1" ht="21" customHeight="1">
      <c r="A61" s="9"/>
      <c r="B61" s="10" t="s">
        <v>27</v>
      </c>
      <c r="C61" s="11">
        <f>SUM(C16)</f>
        <v>50000</v>
      </c>
      <c r="D61" s="11">
        <f>SUM(D16)</f>
        <v>0</v>
      </c>
      <c r="E61" s="11">
        <f>SUM(E16:E31)</f>
        <v>50000</v>
      </c>
      <c r="F61" s="11">
        <f>SUM(F16:F60)</f>
        <v>45335.630000000005</v>
      </c>
      <c r="G61" s="11">
        <f>SUM(G16:G29)</f>
        <v>2569.5</v>
      </c>
      <c r="H61" s="11">
        <f>SUM(H16:H59)</f>
        <v>50750.28</v>
      </c>
      <c r="I61" s="17"/>
      <c r="J61" s="58"/>
    </row>
    <row r="62" spans="1:10" ht="21" customHeight="1">
      <c r="A62" s="27">
        <v>6</v>
      </c>
      <c r="B62" s="29" t="s">
        <v>28</v>
      </c>
      <c r="C62" s="24">
        <v>0</v>
      </c>
      <c r="D62" s="25"/>
      <c r="E62" s="24">
        <f>C62*D62</f>
        <v>0</v>
      </c>
      <c r="F62" s="8">
        <v>0</v>
      </c>
      <c r="G62" s="8">
        <v>0</v>
      </c>
      <c r="H62" s="8">
        <f>F62+G62</f>
        <v>0</v>
      </c>
      <c r="I62" s="16"/>
      <c r="J62" s="57" t="s">
        <v>29</v>
      </c>
    </row>
    <row r="63" spans="1:10" s="1" customFormat="1" ht="21" customHeight="1">
      <c r="A63" s="9"/>
      <c r="B63" s="10" t="s">
        <v>30</v>
      </c>
      <c r="C63" s="11">
        <f t="shared" ref="C63:H63" si="7">SUM(C62)</f>
        <v>0</v>
      </c>
      <c r="D63" s="11">
        <f t="shared" si="7"/>
        <v>0</v>
      </c>
      <c r="E63" s="11">
        <f t="shared" si="7"/>
        <v>0</v>
      </c>
      <c r="F63" s="11">
        <f t="shared" si="7"/>
        <v>0</v>
      </c>
      <c r="G63" s="11">
        <f t="shared" si="7"/>
        <v>0</v>
      </c>
      <c r="H63" s="11">
        <f t="shared" si="7"/>
        <v>0</v>
      </c>
      <c r="I63" s="17"/>
      <c r="J63" s="66"/>
    </row>
    <row r="64" spans="1:10" ht="21" customHeight="1">
      <c r="A64" s="27">
        <v>7</v>
      </c>
      <c r="B64" s="29" t="s">
        <v>31</v>
      </c>
      <c r="C64" s="24">
        <v>0</v>
      </c>
      <c r="D64" s="25"/>
      <c r="E64" s="24">
        <f>C64*D64</f>
        <v>0</v>
      </c>
      <c r="F64" s="8">
        <v>0</v>
      </c>
      <c r="G64" s="8">
        <v>0</v>
      </c>
      <c r="H64" s="8">
        <f>F64+G64</f>
        <v>0</v>
      </c>
      <c r="I64" s="16"/>
      <c r="J64" s="59"/>
    </row>
    <row r="65" spans="1:10" s="1" customFormat="1" ht="21" customHeight="1">
      <c r="A65" s="9"/>
      <c r="B65" s="10" t="s">
        <v>32</v>
      </c>
      <c r="C65" s="11">
        <f t="shared" ref="C65:H65" si="8">SUM(C64)</f>
        <v>0</v>
      </c>
      <c r="D65" s="11">
        <f t="shared" si="8"/>
        <v>0</v>
      </c>
      <c r="E65" s="11">
        <f t="shared" si="8"/>
        <v>0</v>
      </c>
      <c r="F65" s="11">
        <f t="shared" si="8"/>
        <v>0</v>
      </c>
      <c r="G65" s="11">
        <f t="shared" si="8"/>
        <v>0</v>
      </c>
      <c r="H65" s="11">
        <f t="shared" si="8"/>
        <v>0</v>
      </c>
      <c r="I65" s="17"/>
      <c r="J65" s="61"/>
    </row>
    <row r="66" spans="1:10" ht="21" customHeight="1">
      <c r="A66" s="27">
        <v>8</v>
      </c>
      <c r="B66" s="29" t="s">
        <v>33</v>
      </c>
      <c r="C66" s="24">
        <v>0</v>
      </c>
      <c r="D66" s="25"/>
      <c r="E66" s="24">
        <f>C66*D66</f>
        <v>0</v>
      </c>
      <c r="F66" s="8">
        <v>0</v>
      </c>
      <c r="G66" s="8">
        <v>0</v>
      </c>
      <c r="H66" s="8">
        <f>F66+G66</f>
        <v>0</v>
      </c>
      <c r="I66" s="16"/>
      <c r="J66" s="65" t="s">
        <v>34</v>
      </c>
    </row>
    <row r="67" spans="1:10" s="1" customFormat="1" ht="21" customHeight="1">
      <c r="A67" s="9"/>
      <c r="B67" s="10" t="s">
        <v>35</v>
      </c>
      <c r="C67" s="11">
        <f t="shared" ref="C67:H67" si="9">SUM(C66)</f>
        <v>0</v>
      </c>
      <c r="D67" s="11">
        <f t="shared" si="9"/>
        <v>0</v>
      </c>
      <c r="E67" s="11">
        <f t="shared" si="9"/>
        <v>0</v>
      </c>
      <c r="F67" s="11">
        <f t="shared" si="9"/>
        <v>0</v>
      </c>
      <c r="G67" s="11">
        <f t="shared" si="9"/>
        <v>0</v>
      </c>
      <c r="H67" s="11">
        <f t="shared" si="9"/>
        <v>0</v>
      </c>
      <c r="I67" s="17"/>
      <c r="J67" s="66"/>
    </row>
    <row r="68" spans="1:10" ht="21" customHeight="1">
      <c r="A68" s="27">
        <v>9</v>
      </c>
      <c r="B68" s="29" t="s">
        <v>36</v>
      </c>
      <c r="C68" s="24">
        <v>0</v>
      </c>
      <c r="D68" s="25"/>
      <c r="E68" s="24">
        <f>C68*D68</f>
        <v>0</v>
      </c>
      <c r="F68" s="8">
        <v>0</v>
      </c>
      <c r="G68" s="8">
        <v>0</v>
      </c>
      <c r="H68" s="8">
        <f>F68+G68</f>
        <v>0</v>
      </c>
      <c r="I68" s="16"/>
      <c r="J68" s="57" t="s">
        <v>37</v>
      </c>
    </row>
    <row r="69" spans="1:10" s="1" customFormat="1" ht="21" customHeight="1">
      <c r="A69" s="9"/>
      <c r="B69" s="10" t="s">
        <v>38</v>
      </c>
      <c r="C69" s="11">
        <f t="shared" ref="C69:H69" si="10">SUM(C68)</f>
        <v>0</v>
      </c>
      <c r="D69" s="11">
        <f t="shared" si="10"/>
        <v>0</v>
      </c>
      <c r="E69" s="11">
        <f t="shared" si="10"/>
        <v>0</v>
      </c>
      <c r="F69" s="11">
        <f t="shared" si="10"/>
        <v>0</v>
      </c>
      <c r="G69" s="11">
        <f t="shared" si="10"/>
        <v>0</v>
      </c>
      <c r="H69" s="11">
        <f t="shared" si="10"/>
        <v>0</v>
      </c>
      <c r="I69" s="17"/>
      <c r="J69" s="58"/>
    </row>
    <row r="70" spans="1:10" ht="21" customHeight="1">
      <c r="A70" s="51">
        <v>10</v>
      </c>
      <c r="B70" s="51" t="s">
        <v>39</v>
      </c>
      <c r="C70" s="8">
        <v>20000</v>
      </c>
      <c r="D70" s="8">
        <v>0</v>
      </c>
      <c r="E70" s="8">
        <f t="shared" ref="E70:E78" si="11">C70+D70</f>
        <v>20000</v>
      </c>
      <c r="F70" s="8">
        <v>451</v>
      </c>
      <c r="G70" s="8">
        <v>0</v>
      </c>
      <c r="H70" s="8">
        <f>F70+G70</f>
        <v>451</v>
      </c>
      <c r="I70" s="31" t="s">
        <v>72</v>
      </c>
      <c r="J70" s="59"/>
    </row>
    <row r="71" spans="1:10" ht="21" customHeight="1">
      <c r="A71" s="52"/>
      <c r="B71" s="52"/>
      <c r="C71" s="24">
        <v>0</v>
      </c>
      <c r="D71" s="24">
        <v>0</v>
      </c>
      <c r="E71" s="24">
        <f t="shared" ref="E71" si="12">C71+D71</f>
        <v>0</v>
      </c>
      <c r="F71" s="24">
        <v>280</v>
      </c>
      <c r="G71" s="24">
        <v>0</v>
      </c>
      <c r="H71" s="24">
        <f>F71+G71</f>
        <v>280</v>
      </c>
      <c r="I71" s="31" t="s">
        <v>71</v>
      </c>
      <c r="J71" s="60"/>
    </row>
    <row r="72" spans="1:10" ht="21" customHeight="1">
      <c r="A72" s="52"/>
      <c r="B72" s="52"/>
      <c r="C72" s="8">
        <v>0</v>
      </c>
      <c r="D72" s="8">
        <v>0</v>
      </c>
      <c r="E72" s="8">
        <f>C72+D72</f>
        <v>0</v>
      </c>
      <c r="F72" s="8">
        <v>80</v>
      </c>
      <c r="G72" s="8">
        <v>0</v>
      </c>
      <c r="H72" s="8">
        <f>F72+G72</f>
        <v>80</v>
      </c>
      <c r="I72" s="31" t="s">
        <v>76</v>
      </c>
      <c r="J72" s="60"/>
    </row>
    <row r="73" spans="1:10" ht="21" customHeight="1">
      <c r="A73" s="52"/>
      <c r="B73" s="52"/>
      <c r="C73" s="24">
        <v>0</v>
      </c>
      <c r="D73" s="24">
        <v>0</v>
      </c>
      <c r="E73" s="24">
        <f t="shared" ref="E73:E74" si="13">C73+D73</f>
        <v>0</v>
      </c>
      <c r="F73" s="34">
        <v>500</v>
      </c>
      <c r="G73" s="8">
        <v>0</v>
      </c>
      <c r="H73" s="8">
        <f t="shared" ref="H73:H78" si="14">F73+G73</f>
        <v>500</v>
      </c>
      <c r="I73" s="31" t="s">
        <v>69</v>
      </c>
      <c r="J73" s="60"/>
    </row>
    <row r="74" spans="1:10" ht="21" customHeight="1">
      <c r="A74" s="52"/>
      <c r="B74" s="52"/>
      <c r="C74" s="24">
        <v>0</v>
      </c>
      <c r="D74" s="24">
        <v>0</v>
      </c>
      <c r="E74" s="24">
        <f t="shared" si="13"/>
        <v>0</v>
      </c>
      <c r="F74" s="34">
        <v>178</v>
      </c>
      <c r="G74" s="24">
        <v>0</v>
      </c>
      <c r="H74" s="24">
        <f t="shared" si="14"/>
        <v>178</v>
      </c>
      <c r="I74" s="31" t="s">
        <v>70</v>
      </c>
      <c r="J74" s="60"/>
    </row>
    <row r="75" spans="1:10" ht="21" customHeight="1">
      <c r="A75" s="52"/>
      <c r="B75" s="52"/>
      <c r="C75" s="8">
        <v>0</v>
      </c>
      <c r="D75" s="8">
        <v>0</v>
      </c>
      <c r="E75" s="8">
        <f t="shared" si="11"/>
        <v>0</v>
      </c>
      <c r="F75" s="34">
        <v>112</v>
      </c>
      <c r="G75" s="8">
        <v>0</v>
      </c>
      <c r="H75" s="8">
        <f t="shared" si="14"/>
        <v>112</v>
      </c>
      <c r="I75" s="31" t="s">
        <v>54</v>
      </c>
      <c r="J75" s="60"/>
    </row>
    <row r="76" spans="1:10" ht="21" customHeight="1">
      <c r="A76" s="52"/>
      <c r="B76" s="52"/>
      <c r="C76" s="8">
        <v>0</v>
      </c>
      <c r="D76" s="8">
        <v>0</v>
      </c>
      <c r="E76" s="8">
        <f t="shared" si="11"/>
        <v>0</v>
      </c>
      <c r="F76" s="8">
        <v>0</v>
      </c>
      <c r="G76" s="8">
        <v>142</v>
      </c>
      <c r="H76" s="8">
        <f t="shared" si="14"/>
        <v>142</v>
      </c>
      <c r="I76" s="31" t="s">
        <v>55</v>
      </c>
      <c r="J76" s="60"/>
    </row>
    <row r="77" spans="1:10" ht="21" customHeight="1">
      <c r="A77" s="52"/>
      <c r="B77" s="52"/>
      <c r="C77" s="8">
        <v>0</v>
      </c>
      <c r="D77" s="8">
        <v>0</v>
      </c>
      <c r="E77" s="8">
        <f t="shared" si="11"/>
        <v>0</v>
      </c>
      <c r="F77" s="8">
        <v>1100</v>
      </c>
      <c r="G77" s="8">
        <v>0</v>
      </c>
      <c r="H77" s="8">
        <f t="shared" si="14"/>
        <v>1100</v>
      </c>
      <c r="I77" s="31" t="s">
        <v>57</v>
      </c>
      <c r="J77" s="60"/>
    </row>
    <row r="78" spans="1:10" ht="21" customHeight="1">
      <c r="A78" s="53"/>
      <c r="B78" s="53"/>
      <c r="C78" s="8">
        <v>0</v>
      </c>
      <c r="D78" s="8">
        <v>0</v>
      </c>
      <c r="E78" s="8">
        <f t="shared" si="11"/>
        <v>0</v>
      </c>
      <c r="F78" s="8">
        <v>40</v>
      </c>
      <c r="G78" s="8">
        <v>0</v>
      </c>
      <c r="H78" s="8">
        <f t="shared" si="14"/>
        <v>40</v>
      </c>
      <c r="I78" s="31" t="s">
        <v>74</v>
      </c>
      <c r="J78" s="60"/>
    </row>
    <row r="79" spans="1:10" s="1" customFormat="1" ht="21" customHeight="1">
      <c r="A79" s="9"/>
      <c r="B79" s="10" t="s">
        <v>40</v>
      </c>
      <c r="C79" s="11">
        <f>SUM(C70)</f>
        <v>20000</v>
      </c>
      <c r="D79" s="11">
        <f t="shared" ref="D79:G79" si="15">SUM(D70)</f>
        <v>0</v>
      </c>
      <c r="E79" s="11">
        <f t="shared" si="15"/>
        <v>20000</v>
      </c>
      <c r="F79" s="11">
        <f>SUM(F70:F78)</f>
        <v>2741</v>
      </c>
      <c r="G79" s="11">
        <f t="shared" si="15"/>
        <v>0</v>
      </c>
      <c r="H79" s="11">
        <f>SUM(H70:H78)</f>
        <v>2883</v>
      </c>
      <c r="I79" s="17"/>
      <c r="J79" s="61"/>
    </row>
    <row r="80" spans="1:10" ht="21" customHeight="1">
      <c r="A80" s="9"/>
      <c r="B80" s="10" t="s">
        <v>41</v>
      </c>
      <c r="C80" s="11">
        <f>SUM(C79,C69,C67,C65,C63,C61,C15,C13,C11,C9)</f>
        <v>70000</v>
      </c>
      <c r="D80" s="11">
        <f>SUM(D79,D69,D67,D65,D63,D61,D15,D13,D11,D9)</f>
        <v>0</v>
      </c>
      <c r="E80" s="11">
        <f>SUM(E79,E69,E67,E65,E63,E61,E15,E13,E11,E9)</f>
        <v>70000</v>
      </c>
      <c r="F80" s="11">
        <f>SUM(F79,F69,F67,F65,F63,F61,F15,F13,F11,F9)</f>
        <v>48076.630000000005</v>
      </c>
      <c r="G80" s="11">
        <f>SUM(G79,G69,G67,G65,G63,G61,G15,G13,G11,G9)</f>
        <v>2569.5</v>
      </c>
      <c r="H80" s="11">
        <f>SUM(H79,H69,H67,H65,H63,H61,H15,H13,H11,H9)</f>
        <v>53633.279999999999</v>
      </c>
      <c r="I80" s="17"/>
      <c r="J80" s="18"/>
    </row>
    <row r="84" spans="1:9" ht="21" customHeight="1">
      <c r="A84" s="44" t="s">
        <v>42</v>
      </c>
      <c r="B84" s="45"/>
      <c r="C84" s="46" t="s">
        <v>43</v>
      </c>
      <c r="D84" s="46"/>
      <c r="E84" s="46" t="s">
        <v>44</v>
      </c>
      <c r="F84" s="46"/>
      <c r="G84" s="46" t="s">
        <v>45</v>
      </c>
      <c r="H84" s="46"/>
      <c r="I84" s="19" t="s">
        <v>46</v>
      </c>
    </row>
    <row r="85" spans="1:9" ht="21" customHeight="1">
      <c r="A85" s="54">
        <f>E80</f>
        <v>70000</v>
      </c>
      <c r="B85" s="55"/>
      <c r="C85" s="55">
        <f>H80</f>
        <v>53633.279999999999</v>
      </c>
      <c r="D85" s="55"/>
      <c r="E85" s="55">
        <f>F80</f>
        <v>48076.630000000005</v>
      </c>
      <c r="F85" s="55"/>
      <c r="G85" s="55">
        <f>G80</f>
        <v>2569.5</v>
      </c>
      <c r="H85" s="55"/>
      <c r="I85" s="20">
        <f>A85-C85</f>
        <v>16366.720000000001</v>
      </c>
    </row>
    <row r="87" spans="1:9" ht="21" customHeight="1">
      <c r="A87" s="50" t="s">
        <v>47</v>
      </c>
      <c r="B87" s="14"/>
      <c r="C87" s="56" t="s">
        <v>48</v>
      </c>
      <c r="D87" s="14"/>
      <c r="E87" s="68" t="s">
        <v>49</v>
      </c>
      <c r="F87" s="14"/>
      <c r="G87" s="68" t="s">
        <v>50</v>
      </c>
    </row>
    <row r="88" spans="1:9" ht="21" customHeight="1">
      <c r="A88" s="50"/>
      <c r="B88" s="14"/>
      <c r="C88" s="56"/>
      <c r="D88" s="14"/>
      <c r="E88" s="68"/>
      <c r="F88" s="14"/>
      <c r="G88" s="68"/>
    </row>
  </sheetData>
  <mergeCells count="35">
    <mergeCell ref="G85:H85"/>
    <mergeCell ref="E87:E88"/>
    <mergeCell ref="E85:F85"/>
    <mergeCell ref="G87:G88"/>
    <mergeCell ref="J68:J69"/>
    <mergeCell ref="J70:J79"/>
    <mergeCell ref="G4:I5"/>
    <mergeCell ref="C85:D85"/>
    <mergeCell ref="A6:A7"/>
    <mergeCell ref="B6:B7"/>
    <mergeCell ref="J14:J15"/>
    <mergeCell ref="J16:J61"/>
    <mergeCell ref="J62:J63"/>
    <mergeCell ref="J64:J65"/>
    <mergeCell ref="J66:J67"/>
    <mergeCell ref="J4:J5"/>
    <mergeCell ref="J6:J7"/>
    <mergeCell ref="J8:J9"/>
    <mergeCell ref="J10:J11"/>
    <mergeCell ref="J12:J13"/>
    <mergeCell ref="A87:A88"/>
    <mergeCell ref="A70:A78"/>
    <mergeCell ref="B70:B78"/>
    <mergeCell ref="A85:B85"/>
    <mergeCell ref="C87:C88"/>
    <mergeCell ref="C2:H2"/>
    <mergeCell ref="C6:E6"/>
    <mergeCell ref="F6:I6"/>
    <mergeCell ref="A84:B84"/>
    <mergeCell ref="C84:D84"/>
    <mergeCell ref="E84:F84"/>
    <mergeCell ref="G84:H84"/>
    <mergeCell ref="I55:I58"/>
    <mergeCell ref="B16:B60"/>
    <mergeCell ref="A16:A60"/>
  </mergeCells>
  <phoneticPr fontId="9" type="noConversion"/>
  <pageMargins left="0.69930555555555596" right="0.69930555555555596" top="0.75" bottom="0.75" header="0.3" footer="0.3"/>
  <pageSetup paperSize="9" scale="41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2019-11-14T18:11:43Z</cp:lastPrinted>
  <dcterms:created xsi:type="dcterms:W3CDTF">2014-04-15T08:52:00Z</dcterms:created>
  <dcterms:modified xsi:type="dcterms:W3CDTF">2019-11-22T07:32:44Z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