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FE05DE3F-935F-45D0-8F96-4A3EAE31A621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91029"/>
</workbook>
</file>

<file path=xl/calcChain.xml><?xml version="1.0" encoding="utf-8"?>
<calcChain xmlns="http://schemas.openxmlformats.org/spreadsheetml/2006/main">
  <c r="H38" i="3" l="1"/>
  <c r="H39" i="3"/>
  <c r="H37" i="3"/>
  <c r="H40" i="3"/>
  <c r="H36" i="3"/>
  <c r="G46" i="2" l="1"/>
  <c r="F41" i="3"/>
  <c r="H14" i="3" l="1"/>
  <c r="H35" i="3" l="1"/>
  <c r="H41" i="3" s="1"/>
  <c r="I46" i="2"/>
  <c r="G49" i="2" s="1"/>
  <c r="H46" i="2"/>
  <c r="B49" i="2" s="1"/>
  <c r="G41" i="3"/>
  <c r="D41" i="3"/>
  <c r="C41" i="3"/>
  <c r="E35" i="3"/>
  <c r="E41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2" i="3" s="1"/>
  <c r="E21" i="3"/>
  <c r="E22" i="3" s="1"/>
  <c r="G20" i="3"/>
  <c r="F20" i="3"/>
  <c r="D20" i="3"/>
  <c r="C20" i="3"/>
  <c r="H19" i="3"/>
  <c r="H18" i="3"/>
  <c r="E18" i="3"/>
  <c r="E20" i="3" s="1"/>
  <c r="G17" i="3"/>
  <c r="F17" i="3"/>
  <c r="D17" i="3"/>
  <c r="C17" i="3"/>
  <c r="H16" i="3"/>
  <c r="H15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31" i="3" l="1"/>
  <c r="H13" i="3"/>
  <c r="H25" i="3"/>
  <c r="H17" i="3"/>
  <c r="D42" i="3"/>
  <c r="H20" i="3"/>
  <c r="H28" i="3"/>
  <c r="H10" i="3"/>
  <c r="F42" i="3"/>
  <c r="E47" i="3" s="1"/>
  <c r="G42" i="3"/>
  <c r="G47" i="3" s="1"/>
  <c r="H34" i="3"/>
  <c r="E42" i="3"/>
  <c r="A47" i="3" s="1"/>
  <c r="C42" i="3"/>
  <c r="K49" i="2"/>
  <c r="H42" i="3" l="1"/>
  <c r="C47" i="3" s="1"/>
  <c r="I47" i="3" s="1"/>
</calcChain>
</file>

<file path=xl/sharedStrings.xml><?xml version="1.0" encoding="utf-8"?>
<sst xmlns="http://schemas.openxmlformats.org/spreadsheetml/2006/main" count="135" uniqueCount="129">
  <si>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</si>
  <si>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</si>
  <si>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</si>
  <si>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</si>
  <si>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</si>
  <si>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</si>
  <si>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</si>
  <si>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</si>
  <si>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</si>
  <si>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</si>
  <si>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</si>
  <si>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</si>
  <si>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</si>
  <si>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</si>
  <si>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</si>
  <si>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</si>
  <si>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</si>
  <si>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</si>
  <si>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</si>
  <si>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</si>
  <si>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</si>
  <si>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</si>
  <si>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</si>
  <si>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</si>
  <si>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</si>
  <si>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</si>
  <si>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</si>
  <si>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</si>
  <si>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</si>
  <si>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</si>
  <si>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</si>
  <si>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</si>
  <si>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</si>
  <si>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</si>
  <si>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</si>
  <si>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</si>
  <si>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</si>
  <si>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</si>
  <si>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</si>
  <si>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</si>
  <si>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</si>
  <si>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</si>
  <si>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</si>
  <si>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</si>
  <si>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</si>
  <si>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</si>
  <si>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</si>
  <si>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</si>
  <si>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</si>
  <si>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</si>
  <si>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</si>
  <si>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</si>
  <si>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</si>
  <si>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</si>
  <si>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</si>
  <si>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</si>
  <si>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</si>
  <si>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</si>
  <si>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</si>
  <si>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</si>
  <si>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</si>
  <si>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</si>
  <si>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</si>
  <si>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</si>
  <si>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</si>
  <si>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</si>
  <si>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</si>
  <si>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</si>
  <si>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</si>
  <si>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</si>
  <si>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</si>
  <si>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</si>
  <si>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</si>
  <si>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</si>
  <si>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</si>
  <si>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</si>
  <si>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2" type="noConversion"/>
  </si>
  <si>
    <t>长沙</t>
    <phoneticPr fontId="12" type="noConversion"/>
  </si>
  <si>
    <t>3月</t>
    <phoneticPr fontId="12" type="noConversion"/>
  </si>
  <si>
    <t>滴滴当地打车，详见行程单</t>
    <phoneticPr fontId="12" type="noConversion"/>
  </si>
  <si>
    <t>住宿费</t>
    <phoneticPr fontId="12" type="noConversion"/>
  </si>
  <si>
    <t>医药组</t>
    <phoneticPr fontId="12" type="noConversion"/>
  </si>
  <si>
    <t>门票</t>
    <phoneticPr fontId="12" type="noConversion"/>
  </si>
  <si>
    <t>岳麓书院</t>
    <phoneticPr fontId="12" type="noConversion"/>
  </si>
  <si>
    <t>3.21日-22日一大一标</t>
    <phoneticPr fontId="12" type="noConversion"/>
  </si>
  <si>
    <t>ppt设计费</t>
    <phoneticPr fontId="12" type="noConversion"/>
  </si>
  <si>
    <t>3.23-3.26 一大</t>
    <phoneticPr fontId="12" type="noConversion"/>
  </si>
  <si>
    <t>橘子洲</t>
    <phoneticPr fontId="12" type="noConversion"/>
  </si>
  <si>
    <t>客户酸奶</t>
    <phoneticPr fontId="12" type="noConversion"/>
  </si>
  <si>
    <t>3.24日奶茶</t>
    <phoneticPr fontId="12" type="noConversion"/>
  </si>
  <si>
    <t>3.24日餐费</t>
    <phoneticPr fontId="12" type="noConversion"/>
  </si>
  <si>
    <t>3.23日奶茶</t>
    <phoneticPr fontId="12" type="noConversion"/>
  </si>
  <si>
    <t>3.21日奶茶</t>
    <phoneticPr fontId="12" type="noConversion"/>
  </si>
  <si>
    <t>4.21日餐费</t>
    <phoneticPr fontId="12" type="noConversion"/>
  </si>
  <si>
    <t>张维总-客户开会午餐</t>
    <phoneticPr fontId="12" type="noConversion"/>
  </si>
  <si>
    <t>张维总-投标ppt</t>
    <phoneticPr fontId="12" type="noConversion"/>
  </si>
  <si>
    <t>4.25日早餐费</t>
    <phoneticPr fontId="12" type="noConversion"/>
  </si>
  <si>
    <t>4.25日午餐费</t>
    <phoneticPr fontId="12" type="noConversion"/>
  </si>
  <si>
    <t>4.4日餐费</t>
    <phoneticPr fontId="12" type="noConversion"/>
  </si>
  <si>
    <t>3.20日餐费</t>
    <phoneticPr fontId="12" type="noConversion"/>
  </si>
  <si>
    <t>4.22日餐费</t>
    <phoneticPr fontId="12" type="noConversion"/>
  </si>
  <si>
    <t>4.24日餐费</t>
    <phoneticPr fontId="12" type="noConversion"/>
  </si>
  <si>
    <t>团号：HMJB-230418-WFY460</t>
    <phoneticPr fontId="12" type="noConversion"/>
  </si>
  <si>
    <t>HMJB-230418-WFY460</t>
    <phoneticPr fontId="12" type="noConversion"/>
  </si>
  <si>
    <t>3.21-23/4.16-25</t>
    <phoneticPr fontId="12" type="noConversion"/>
  </si>
  <si>
    <t>停车费</t>
    <phoneticPr fontId="12" type="noConversion"/>
  </si>
  <si>
    <t>龙舟团建</t>
    <phoneticPr fontId="12" type="noConversion"/>
  </si>
  <si>
    <t>4.20星巴克（高原）</t>
    <phoneticPr fontId="12" type="noConversion"/>
  </si>
  <si>
    <t>客户奶茶</t>
    <phoneticPr fontId="12" type="noConversion"/>
  </si>
  <si>
    <t>王靖楠滴滴</t>
  </si>
  <si>
    <t>王靖楠高速费</t>
  </si>
  <si>
    <t>王靖楠住宿</t>
  </si>
  <si>
    <t>张维机票</t>
  </si>
  <si>
    <t>张维餐费</t>
  </si>
  <si>
    <t>王靖楠差旅费
544.18元</t>
    <phoneticPr fontId="12" type="noConversion"/>
  </si>
  <si>
    <t>张维打车费</t>
    <phoneticPr fontId="12" type="noConversion"/>
  </si>
  <si>
    <t>张维总差旅费
2702.36元</t>
    <phoneticPr fontId="12" type="noConversion"/>
  </si>
  <si>
    <t>郭海燕-交通</t>
    <phoneticPr fontId="12" type="noConversion"/>
  </si>
  <si>
    <t>郭海燕-餐费</t>
    <phoneticPr fontId="12" type="noConversion"/>
  </si>
  <si>
    <t>郭海燕-药品</t>
    <phoneticPr fontId="12" type="noConversion"/>
  </si>
  <si>
    <t>郭海燕差旅费
4549.01元</t>
    <phoneticPr fontId="12" type="noConversion"/>
  </si>
  <si>
    <t>团队餐费</t>
    <phoneticPr fontId="12" type="noConversion"/>
  </si>
  <si>
    <t>会议日期：4.17-24</t>
    <phoneticPr fontId="12" type="noConversion"/>
  </si>
  <si>
    <t>采购护肤品</t>
    <phoneticPr fontId="12" type="noConversion"/>
  </si>
  <si>
    <t>威斯汀房费</t>
    <phoneticPr fontId="12" type="noConversion"/>
  </si>
  <si>
    <t>餐费</t>
    <phoneticPr fontId="12" type="noConversion"/>
  </si>
  <si>
    <t>卡</t>
    <phoneticPr fontId="12" type="noConversion"/>
  </si>
  <si>
    <t>滴滴开会打车费</t>
    <phoneticPr fontId="12" type="noConversion"/>
  </si>
  <si>
    <t>送文件打车费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</si>
</sst>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179" fontId="6" fillId="0" borderId="0" xfId="0" applyNumberFormat="1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9"/>
  <sheetViews>
    <sheetView tabSelected="1" topLeftCell="B29" workbookViewId="0">
      <selection activeCell="C47" sqref="C47:D47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3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9.33203125" bestFit="1" customWidth="1"/>
    <col min="10" max="10" width="39.46484375" customWidth="1"/>
  </cols>
  <sheetData>
    <row r="2" spans="1:12" ht="21" customHeight="1" x14ac:dyDescent="0.3">
      <c r="C2" s="61" t="s">
        <v>0</v>
      </c>
      <c r="D2" s="61"/>
      <c r="E2" s="61"/>
      <c r="F2" s="61"/>
      <c r="G2" s="61"/>
      <c r="H2" s="61"/>
      <c r="I2" s="34"/>
      <c r="J2" s="34"/>
      <c r="K2" s="34"/>
      <c r="L2" s="34"/>
    </row>
    <row r="4" spans="1:12" ht="21" customHeight="1" x14ac:dyDescent="0.3">
      <c r="H4" s="88" t="s">
        <v>102</v>
      </c>
      <c r="I4" s="88"/>
      <c r="J4" s="88" t="s">
        <v>122</v>
      </c>
    </row>
    <row r="5" spans="1:12" ht="21" customHeight="1" x14ac:dyDescent="0.3">
      <c r="H5" s="89"/>
      <c r="I5" s="89"/>
      <c r="J5" s="89"/>
    </row>
    <row r="6" spans="1:12" ht="21" customHeight="1" x14ac:dyDescent="0.3">
      <c r="A6" s="70" t="s">
        <v>1</v>
      </c>
      <c r="B6" s="59" t="s">
        <v>2</v>
      </c>
      <c r="C6" s="62" t="s">
        <v>3</v>
      </c>
      <c r="D6" s="62"/>
      <c r="E6" s="62"/>
      <c r="F6" s="63" t="s">
        <v>4</v>
      </c>
      <c r="G6" s="63"/>
      <c r="H6" s="63"/>
      <c r="I6" s="63"/>
      <c r="J6" s="59" t="s">
        <v>5</v>
      </c>
    </row>
    <row r="7" spans="1:12" ht="21" customHeight="1" x14ac:dyDescent="0.3">
      <c r="A7" s="70"/>
      <c r="B7" s="59"/>
      <c r="C7" s="26" t="s">
        <v>6</v>
      </c>
      <c r="D7" s="27" t="s">
        <v>7</v>
      </c>
      <c r="E7" s="41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59"/>
    </row>
    <row r="8" spans="1:12" ht="21" customHeight="1" x14ac:dyDescent="0.3">
      <c r="A8" s="67">
        <v>1</v>
      </c>
      <c r="B8" s="60" t="s">
        <v>13</v>
      </c>
      <c r="C8" s="66">
        <v>0</v>
      </c>
      <c r="D8" s="67">
        <v>1</v>
      </c>
      <c r="E8" s="66">
        <f>C8*D8</f>
        <v>0</v>
      </c>
      <c r="F8" s="28">
        <v>0</v>
      </c>
      <c r="G8" s="28">
        <v>0</v>
      </c>
      <c r="H8" s="28">
        <f t="shared" ref="H8:H33" si="0">F8+G8</f>
        <v>0</v>
      </c>
      <c r="I8" s="35"/>
      <c r="J8" s="79" t="s">
        <v>14</v>
      </c>
    </row>
    <row r="9" spans="1:12" ht="21" customHeight="1" x14ac:dyDescent="0.3">
      <c r="A9" s="67"/>
      <c r="B9" s="60"/>
      <c r="C9" s="66"/>
      <c r="D9" s="67"/>
      <c r="E9" s="66"/>
      <c r="F9" s="28">
        <v>0</v>
      </c>
      <c r="G9" s="28">
        <v>0</v>
      </c>
      <c r="H9" s="28">
        <f t="shared" si="0"/>
        <v>0</v>
      </c>
      <c r="I9" s="35"/>
      <c r="J9" s="80"/>
    </row>
    <row r="10" spans="1:12" s="23" customFormat="1" ht="21" customHeight="1" x14ac:dyDescent="0.3">
      <c r="A10" s="29"/>
      <c r="B10" s="30" t="s">
        <v>15</v>
      </c>
      <c r="C10" s="42">
        <f>SUM(C8)</f>
        <v>0</v>
      </c>
      <c r="D10" s="42">
        <f>SUM(D8)</f>
        <v>1</v>
      </c>
      <c r="E10" s="42">
        <f>SUM(E8)</f>
        <v>0</v>
      </c>
      <c r="F10" s="31">
        <f>SUM(F8:F9)</f>
        <v>0</v>
      </c>
      <c r="G10" s="31">
        <f>SUM(G8:G9)</f>
        <v>0</v>
      </c>
      <c r="H10" s="31">
        <f>SUM(H8:H9)</f>
        <v>0</v>
      </c>
      <c r="I10" s="36"/>
      <c r="J10" s="81"/>
    </row>
    <row r="11" spans="1:12" ht="21" customHeight="1" x14ac:dyDescent="0.3">
      <c r="A11" s="68">
        <v>2</v>
      </c>
      <c r="B11" s="64" t="s">
        <v>16</v>
      </c>
      <c r="C11" s="77">
        <v>0</v>
      </c>
      <c r="D11" s="68">
        <v>1</v>
      </c>
      <c r="E11" s="77">
        <f t="shared" ref="E11:E35" si="1">C11*D11</f>
        <v>0</v>
      </c>
      <c r="F11" s="28">
        <v>0</v>
      </c>
      <c r="G11" s="28">
        <v>0</v>
      </c>
      <c r="H11" s="28">
        <f t="shared" si="0"/>
        <v>0</v>
      </c>
      <c r="I11" s="35"/>
      <c r="J11" s="79" t="s">
        <v>17</v>
      </c>
    </row>
    <row r="12" spans="1:12" ht="21" customHeight="1" x14ac:dyDescent="0.3">
      <c r="A12" s="71"/>
      <c r="B12" s="65"/>
      <c r="C12" s="78"/>
      <c r="D12" s="71"/>
      <c r="E12" s="78"/>
      <c r="F12" s="28">
        <v>0</v>
      </c>
      <c r="G12" s="28">
        <v>0</v>
      </c>
      <c r="H12" s="28">
        <f t="shared" ref="H12" si="2">F12+G12</f>
        <v>0</v>
      </c>
      <c r="I12" s="35"/>
      <c r="J12" s="80"/>
    </row>
    <row r="13" spans="1:12" s="23" customFormat="1" ht="21" customHeight="1" x14ac:dyDescent="0.3">
      <c r="A13" s="29"/>
      <c r="B13" s="30" t="s">
        <v>18</v>
      </c>
      <c r="C13" s="42">
        <f>SUM(C11)</f>
        <v>0</v>
      </c>
      <c r="D13" s="42">
        <f>SUM(D11)</f>
        <v>1</v>
      </c>
      <c r="E13" s="42">
        <f>SUM(E11)</f>
        <v>0</v>
      </c>
      <c r="F13" s="31">
        <f>SUM(F11:F12)</f>
        <v>0</v>
      </c>
      <c r="G13" s="31">
        <f>SUM(G11:G12)</f>
        <v>0</v>
      </c>
      <c r="H13" s="31">
        <f>SUM(H11:H12)</f>
        <v>0</v>
      </c>
      <c r="I13" s="36"/>
      <c r="J13" s="81"/>
    </row>
    <row r="14" spans="1:12" ht="21" customHeight="1" x14ac:dyDescent="0.3">
      <c r="A14" s="67">
        <v>3</v>
      </c>
      <c r="B14" s="60" t="s">
        <v>19</v>
      </c>
      <c r="C14" s="66">
        <v>0</v>
      </c>
      <c r="D14" s="67"/>
      <c r="E14" s="66">
        <f t="shared" si="1"/>
        <v>0</v>
      </c>
      <c r="F14" s="28">
        <v>0</v>
      </c>
      <c r="G14" s="28">
        <v>0</v>
      </c>
      <c r="H14" s="28">
        <f>F14+G14</f>
        <v>0</v>
      </c>
      <c r="I14" s="35"/>
      <c r="J14" s="85" t="s">
        <v>20</v>
      </c>
    </row>
    <row r="15" spans="1:12" ht="21" customHeight="1" x14ac:dyDescent="0.3">
      <c r="A15" s="67"/>
      <c r="B15" s="60"/>
      <c r="C15" s="66"/>
      <c r="D15" s="67"/>
      <c r="E15" s="66"/>
      <c r="F15" s="28">
        <v>0</v>
      </c>
      <c r="G15" s="28">
        <v>0</v>
      </c>
      <c r="H15" s="28">
        <f t="shared" si="0"/>
        <v>0</v>
      </c>
      <c r="I15" s="35"/>
      <c r="J15" s="86"/>
    </row>
    <row r="16" spans="1:12" ht="21" customHeight="1" x14ac:dyDescent="0.3">
      <c r="A16" s="67"/>
      <c r="B16" s="60"/>
      <c r="C16" s="66"/>
      <c r="D16" s="67"/>
      <c r="E16" s="66"/>
      <c r="F16" s="28">
        <v>0</v>
      </c>
      <c r="G16" s="28">
        <v>0</v>
      </c>
      <c r="H16" s="28">
        <f t="shared" si="0"/>
        <v>0</v>
      </c>
      <c r="I16" s="35"/>
      <c r="J16" s="86"/>
    </row>
    <row r="17" spans="1:10" s="23" customFormat="1" ht="21" customHeight="1" x14ac:dyDescent="0.3">
      <c r="A17" s="29"/>
      <c r="B17" s="30" t="s">
        <v>21</v>
      </c>
      <c r="C17" s="42">
        <f>SUM(C14)</f>
        <v>0</v>
      </c>
      <c r="D17" s="42">
        <f>SUM(D14)</f>
        <v>0</v>
      </c>
      <c r="E17" s="42">
        <f>SUM(E14)</f>
        <v>0</v>
      </c>
      <c r="F17" s="31">
        <f>SUM(F14:F16)</f>
        <v>0</v>
      </c>
      <c r="G17" s="31">
        <f>SUM(G14:G16)</f>
        <v>0</v>
      </c>
      <c r="H17" s="31">
        <f>SUM(H14:H16)</f>
        <v>0</v>
      </c>
      <c r="I17" s="36"/>
      <c r="J17" s="87"/>
    </row>
    <row r="18" spans="1:10" ht="21" customHeight="1" x14ac:dyDescent="0.3">
      <c r="A18" s="67">
        <v>4</v>
      </c>
      <c r="B18" s="60" t="s">
        <v>22</v>
      </c>
      <c r="C18" s="66">
        <v>0</v>
      </c>
      <c r="D18" s="67">
        <v>1</v>
      </c>
      <c r="E18" s="66">
        <f t="shared" si="1"/>
        <v>0</v>
      </c>
      <c r="F18" s="28">
        <v>0</v>
      </c>
      <c r="G18" s="28">
        <v>0</v>
      </c>
      <c r="H18" s="28">
        <f t="shared" si="0"/>
        <v>0</v>
      </c>
      <c r="I18" s="40"/>
      <c r="J18" s="85" t="s">
        <v>23</v>
      </c>
    </row>
    <row r="19" spans="1:10" ht="21" customHeight="1" x14ac:dyDescent="0.3">
      <c r="A19" s="67"/>
      <c r="B19" s="60"/>
      <c r="C19" s="66"/>
      <c r="D19" s="67"/>
      <c r="E19" s="66"/>
      <c r="F19" s="28">
        <v>0</v>
      </c>
      <c r="G19" s="28">
        <v>0</v>
      </c>
      <c r="H19" s="28">
        <f t="shared" si="0"/>
        <v>0</v>
      </c>
      <c r="I19" s="40"/>
      <c r="J19" s="86"/>
    </row>
    <row r="20" spans="1:10" s="23" customFormat="1" ht="21" customHeight="1" x14ac:dyDescent="0.3">
      <c r="A20" s="29"/>
      <c r="B20" s="30" t="s">
        <v>24</v>
      </c>
      <c r="C20" s="42">
        <f>SUM(C18)</f>
        <v>0</v>
      </c>
      <c r="D20" s="42">
        <f>SUM(D18)</f>
        <v>1</v>
      </c>
      <c r="E20" s="42">
        <f>SUM(E18)</f>
        <v>0</v>
      </c>
      <c r="F20" s="31">
        <f>SUM(F18:F19)</f>
        <v>0</v>
      </c>
      <c r="G20" s="31">
        <f>SUM(G18:G19)</f>
        <v>0</v>
      </c>
      <c r="H20" s="31">
        <f>SUM(H18:H19)</f>
        <v>0</v>
      </c>
      <c r="I20" s="36"/>
      <c r="J20" s="87"/>
    </row>
    <row r="21" spans="1:10" ht="21" customHeight="1" x14ac:dyDescent="0.3">
      <c r="A21" s="57">
        <v>5</v>
      </c>
      <c r="B21" s="56" t="s">
        <v>25</v>
      </c>
      <c r="C21" s="58">
        <v>0</v>
      </c>
      <c r="D21" s="57">
        <v>1</v>
      </c>
      <c r="E21" s="58">
        <f t="shared" si="1"/>
        <v>0</v>
      </c>
      <c r="F21" s="28"/>
      <c r="G21" s="28">
        <v>0</v>
      </c>
      <c r="H21" s="28">
        <f t="shared" si="0"/>
        <v>0</v>
      </c>
      <c r="I21" s="40"/>
      <c r="J21" s="79" t="s">
        <v>26</v>
      </c>
    </row>
    <row r="22" spans="1:10" s="23" customFormat="1" ht="21" customHeight="1" x14ac:dyDescent="0.3">
      <c r="A22" s="29"/>
      <c r="B22" s="30" t="s">
        <v>27</v>
      </c>
      <c r="C22" s="42">
        <f>SUM(C21)</f>
        <v>0</v>
      </c>
      <c r="D22" s="42">
        <f>SUM(D21)</f>
        <v>1</v>
      </c>
      <c r="E22" s="42">
        <f>SUM(E21)</f>
        <v>0</v>
      </c>
      <c r="F22" s="31">
        <f>SUM(F21:F21)</f>
        <v>0</v>
      </c>
      <c r="G22" s="31">
        <f>SUM(G21:G21)</f>
        <v>0</v>
      </c>
      <c r="H22" s="31">
        <f>SUM(H21:H21)</f>
        <v>0</v>
      </c>
      <c r="I22" s="36"/>
      <c r="J22" s="81"/>
    </row>
    <row r="23" spans="1:10" ht="21" customHeight="1" x14ac:dyDescent="0.3">
      <c r="A23" s="67">
        <v>6</v>
      </c>
      <c r="B23" s="60" t="s">
        <v>28</v>
      </c>
      <c r="C23" s="66">
        <v>0</v>
      </c>
      <c r="D23" s="67">
        <v>1</v>
      </c>
      <c r="E23" s="66">
        <f t="shared" si="1"/>
        <v>0</v>
      </c>
      <c r="F23" s="28">
        <v>0</v>
      </c>
      <c r="G23" s="28">
        <v>0</v>
      </c>
      <c r="H23" s="28">
        <f t="shared" si="0"/>
        <v>0</v>
      </c>
      <c r="I23" s="35"/>
      <c r="J23" s="79" t="s">
        <v>29</v>
      </c>
    </row>
    <row r="24" spans="1:10" ht="21" customHeight="1" x14ac:dyDescent="0.3">
      <c r="A24" s="67"/>
      <c r="B24" s="60"/>
      <c r="C24" s="66"/>
      <c r="D24" s="67"/>
      <c r="E24" s="66"/>
      <c r="F24" s="28">
        <v>0</v>
      </c>
      <c r="G24" s="28">
        <v>0</v>
      </c>
      <c r="H24" s="28">
        <f t="shared" si="0"/>
        <v>0</v>
      </c>
      <c r="I24" s="35"/>
      <c r="J24" s="86"/>
    </row>
    <row r="25" spans="1:10" s="23" customFormat="1" ht="21" customHeight="1" x14ac:dyDescent="0.3">
      <c r="A25" s="29"/>
      <c r="B25" s="30" t="s">
        <v>30</v>
      </c>
      <c r="C25" s="42">
        <f>SUM(C23)</f>
        <v>0</v>
      </c>
      <c r="D25" s="42">
        <f>SUM(D23)</f>
        <v>1</v>
      </c>
      <c r="E25" s="42">
        <f>SUM(E23)</f>
        <v>0</v>
      </c>
      <c r="F25" s="31">
        <f>SUM(F23:F24)</f>
        <v>0</v>
      </c>
      <c r="G25" s="31">
        <f>SUM(G23:G24)</f>
        <v>0</v>
      </c>
      <c r="H25" s="31">
        <f>SUM(H23:H24)</f>
        <v>0</v>
      </c>
      <c r="I25" s="36"/>
      <c r="J25" s="87"/>
    </row>
    <row r="26" spans="1:10" ht="21" customHeight="1" x14ac:dyDescent="0.3">
      <c r="A26" s="67">
        <v>7</v>
      </c>
      <c r="B26" s="60" t="s">
        <v>31</v>
      </c>
      <c r="C26" s="66">
        <v>0</v>
      </c>
      <c r="D26" s="67">
        <v>1</v>
      </c>
      <c r="E26" s="66">
        <f t="shared" si="1"/>
        <v>0</v>
      </c>
      <c r="F26" s="28">
        <v>0</v>
      </c>
      <c r="G26" s="28">
        <v>0</v>
      </c>
      <c r="H26" s="28">
        <f t="shared" si="0"/>
        <v>0</v>
      </c>
      <c r="I26" s="35"/>
      <c r="J26" s="82"/>
    </row>
    <row r="27" spans="1:10" ht="21" customHeight="1" x14ac:dyDescent="0.3">
      <c r="A27" s="67"/>
      <c r="B27" s="60"/>
      <c r="C27" s="66"/>
      <c r="D27" s="67"/>
      <c r="E27" s="66"/>
      <c r="F27" s="28">
        <v>0</v>
      </c>
      <c r="G27" s="28">
        <v>0</v>
      </c>
      <c r="H27" s="28">
        <f t="shared" si="0"/>
        <v>0</v>
      </c>
      <c r="I27" s="35"/>
      <c r="J27" s="83"/>
    </row>
    <row r="28" spans="1:10" s="23" customFormat="1" ht="21" customHeight="1" x14ac:dyDescent="0.3">
      <c r="A28" s="29"/>
      <c r="B28" s="30" t="s">
        <v>32</v>
      </c>
      <c r="C28" s="42">
        <f>SUM(C26)</f>
        <v>0</v>
      </c>
      <c r="D28" s="42">
        <f>SUM(D26)</f>
        <v>1</v>
      </c>
      <c r="E28" s="42">
        <f>SUM(E26)</f>
        <v>0</v>
      </c>
      <c r="F28" s="31">
        <f>SUM(F26:F27)</f>
        <v>0</v>
      </c>
      <c r="G28" s="31">
        <f>SUM(G26:G27)</f>
        <v>0</v>
      </c>
      <c r="H28" s="31">
        <f>SUM(H26:H27)</f>
        <v>0</v>
      </c>
      <c r="I28" s="36"/>
      <c r="J28" s="84"/>
    </row>
    <row r="29" spans="1:10" ht="21" customHeight="1" x14ac:dyDescent="0.3">
      <c r="A29" s="67">
        <v>8</v>
      </c>
      <c r="B29" s="60" t="s">
        <v>33</v>
      </c>
      <c r="C29" s="66">
        <v>0</v>
      </c>
      <c r="D29" s="67">
        <v>1</v>
      </c>
      <c r="E29" s="66">
        <f t="shared" si="1"/>
        <v>0</v>
      </c>
      <c r="F29" s="28">
        <v>0</v>
      </c>
      <c r="G29" s="28">
        <v>0</v>
      </c>
      <c r="H29" s="28">
        <f t="shared" si="0"/>
        <v>0</v>
      </c>
      <c r="I29" s="35"/>
      <c r="J29" s="85" t="s">
        <v>34</v>
      </c>
    </row>
    <row r="30" spans="1:10" ht="21" customHeight="1" x14ac:dyDescent="0.3">
      <c r="A30" s="67"/>
      <c r="B30" s="60"/>
      <c r="C30" s="66"/>
      <c r="D30" s="67"/>
      <c r="E30" s="66"/>
      <c r="F30" s="28">
        <v>0</v>
      </c>
      <c r="G30" s="28">
        <v>0</v>
      </c>
      <c r="H30" s="28">
        <f t="shared" si="0"/>
        <v>0</v>
      </c>
      <c r="I30" s="35"/>
      <c r="J30" s="86"/>
    </row>
    <row r="31" spans="1:10" s="23" customFormat="1" ht="21" customHeight="1" x14ac:dyDescent="0.3">
      <c r="A31" s="29"/>
      <c r="B31" s="30" t="s">
        <v>35</v>
      </c>
      <c r="C31" s="42">
        <f>SUM(C29)</f>
        <v>0</v>
      </c>
      <c r="D31" s="42">
        <f t="shared" ref="D31:E31" si="3">SUM(D29)</f>
        <v>1</v>
      </c>
      <c r="E31" s="42">
        <f t="shared" si="3"/>
        <v>0</v>
      </c>
      <c r="F31" s="31">
        <f>SUM(F29:F30)</f>
        <v>0</v>
      </c>
      <c r="G31" s="31">
        <f t="shared" ref="G31:H31" si="4">SUM(G29:G30)</f>
        <v>0</v>
      </c>
      <c r="H31" s="31">
        <f t="shared" si="4"/>
        <v>0</v>
      </c>
      <c r="I31" s="36"/>
      <c r="J31" s="87"/>
    </row>
    <row r="32" spans="1:10" ht="21" customHeight="1" x14ac:dyDescent="0.3">
      <c r="A32" s="67">
        <v>9</v>
      </c>
      <c r="B32" s="60" t="s">
        <v>36</v>
      </c>
      <c r="C32" s="66">
        <v>0</v>
      </c>
      <c r="D32" s="67">
        <v>1</v>
      </c>
      <c r="E32" s="66">
        <f t="shared" si="1"/>
        <v>0</v>
      </c>
      <c r="F32" s="28">
        <v>0</v>
      </c>
      <c r="G32" s="28">
        <v>0</v>
      </c>
      <c r="H32" s="28">
        <f t="shared" si="0"/>
        <v>0</v>
      </c>
      <c r="I32" s="35"/>
      <c r="J32" s="79" t="s">
        <v>37</v>
      </c>
    </row>
    <row r="33" spans="1:10" ht="21" customHeight="1" x14ac:dyDescent="0.3">
      <c r="A33" s="67"/>
      <c r="B33" s="60"/>
      <c r="C33" s="66"/>
      <c r="D33" s="67"/>
      <c r="E33" s="66"/>
      <c r="F33" s="28">
        <v>0</v>
      </c>
      <c r="G33" s="28">
        <v>0</v>
      </c>
      <c r="H33" s="28">
        <f t="shared" si="0"/>
        <v>0</v>
      </c>
      <c r="I33" s="35"/>
      <c r="J33" s="80"/>
    </row>
    <row r="34" spans="1:10" s="23" customFormat="1" ht="21" customHeight="1" x14ac:dyDescent="0.3">
      <c r="A34" s="29"/>
      <c r="B34" s="30" t="s">
        <v>38</v>
      </c>
      <c r="C34" s="42">
        <f>SUM(C32)</f>
        <v>0</v>
      </c>
      <c r="D34" s="42">
        <f>SUM(D32)</f>
        <v>1</v>
      </c>
      <c r="E34" s="42">
        <f>SUM(E32)</f>
        <v>0</v>
      </c>
      <c r="F34" s="31">
        <f>SUM(F32:F33)</f>
        <v>0</v>
      </c>
      <c r="G34" s="31">
        <f>SUM(G32:G33)</f>
        <v>0</v>
      </c>
      <c r="H34" s="31">
        <f>SUM(H32:H33)</f>
        <v>0</v>
      </c>
      <c r="I34" s="36"/>
      <c r="J34" s="81"/>
    </row>
    <row r="35" spans="1:10" ht="22.5" customHeight="1" x14ac:dyDescent="0.3">
      <c r="A35" s="68">
        <v>10</v>
      </c>
      <c r="B35" s="60" t="s">
        <v>39</v>
      </c>
      <c r="C35" s="66">
        <v>0</v>
      </c>
      <c r="D35" s="67">
        <v>1</v>
      </c>
      <c r="E35" s="66">
        <f t="shared" si="1"/>
        <v>0</v>
      </c>
      <c r="F35" s="28">
        <v>7130</v>
      </c>
      <c r="G35" s="28">
        <v>0</v>
      </c>
      <c r="H35" s="28">
        <f t="shared" ref="H35:H40" si="5">F35+G35</f>
        <v>7130</v>
      </c>
      <c r="I35" s="54" t="s">
        <v>123</v>
      </c>
      <c r="J35" s="82"/>
    </row>
    <row r="36" spans="1:10" ht="22.5" customHeight="1" x14ac:dyDescent="0.3">
      <c r="A36" s="69"/>
      <c r="B36" s="60"/>
      <c r="C36" s="66"/>
      <c r="D36" s="67"/>
      <c r="E36" s="66"/>
      <c r="F36" s="28">
        <v>3240</v>
      </c>
      <c r="G36" s="28">
        <v>0</v>
      </c>
      <c r="H36" s="28">
        <f t="shared" si="5"/>
        <v>3240</v>
      </c>
      <c r="I36" s="54" t="s">
        <v>124</v>
      </c>
      <c r="J36" s="83"/>
    </row>
    <row r="37" spans="1:10" ht="22.5" customHeight="1" x14ac:dyDescent="0.3">
      <c r="A37" s="69"/>
      <c r="B37" s="60"/>
      <c r="C37" s="66"/>
      <c r="D37" s="67"/>
      <c r="E37" s="66"/>
      <c r="F37" s="28">
        <v>3000</v>
      </c>
      <c r="G37" s="28">
        <v>0</v>
      </c>
      <c r="H37" s="28">
        <f t="shared" si="5"/>
        <v>3000</v>
      </c>
      <c r="I37" s="54" t="s">
        <v>126</v>
      </c>
      <c r="J37" s="83"/>
    </row>
    <row r="38" spans="1:10" ht="22.5" customHeight="1" x14ac:dyDescent="0.3">
      <c r="A38" s="69"/>
      <c r="B38" s="60"/>
      <c r="C38" s="66"/>
      <c r="D38" s="67"/>
      <c r="E38" s="66"/>
      <c r="F38" s="28">
        <v>1325</v>
      </c>
      <c r="G38" s="28">
        <v>0</v>
      </c>
      <c r="H38" s="28">
        <f t="shared" si="5"/>
        <v>1325</v>
      </c>
      <c r="I38" s="54" t="s">
        <v>125</v>
      </c>
      <c r="J38" s="83"/>
    </row>
    <row r="39" spans="1:10" ht="22.5" customHeight="1" x14ac:dyDescent="0.3">
      <c r="A39" s="69"/>
      <c r="B39" s="60"/>
      <c r="C39" s="66"/>
      <c r="D39" s="67"/>
      <c r="E39" s="66"/>
      <c r="F39" s="28">
        <v>42.84</v>
      </c>
      <c r="G39" s="28">
        <v>0</v>
      </c>
      <c r="H39" s="28">
        <f t="shared" si="5"/>
        <v>42.84</v>
      </c>
      <c r="I39" s="54" t="s">
        <v>127</v>
      </c>
      <c r="J39" s="83"/>
    </row>
    <row r="40" spans="1:10" ht="22.5" customHeight="1" x14ac:dyDescent="0.3">
      <c r="A40" s="69"/>
      <c r="B40" s="60"/>
      <c r="C40" s="66"/>
      <c r="D40" s="67"/>
      <c r="E40" s="66"/>
      <c r="F40" s="28">
        <v>117</v>
      </c>
      <c r="G40" s="28">
        <v>0</v>
      </c>
      <c r="H40" s="28">
        <f t="shared" si="5"/>
        <v>117</v>
      </c>
      <c r="I40" s="54" t="s">
        <v>128</v>
      </c>
      <c r="J40" s="83"/>
    </row>
    <row r="41" spans="1:10" s="23" customFormat="1" ht="21" customHeight="1" x14ac:dyDescent="0.3">
      <c r="A41" s="29"/>
      <c r="B41" s="30" t="s">
        <v>40</v>
      </c>
      <c r="C41" s="42">
        <f>SUM(C35)</f>
        <v>0</v>
      </c>
      <c r="D41" s="42">
        <f>SUM(D35)</f>
        <v>1</v>
      </c>
      <c r="E41" s="42">
        <f>SUM(E35)</f>
        <v>0</v>
      </c>
      <c r="F41" s="31">
        <f>SUM(F35:F40)</f>
        <v>14854.84</v>
      </c>
      <c r="G41" s="31">
        <f>SUM(G35:G40)</f>
        <v>0</v>
      </c>
      <c r="H41" s="31">
        <f>SUM(H35:H40)</f>
        <v>14854.84</v>
      </c>
      <c r="I41" s="36"/>
      <c r="J41" s="84"/>
    </row>
    <row r="42" spans="1:10" ht="21" customHeight="1" x14ac:dyDescent="0.3">
      <c r="A42" s="29"/>
      <c r="B42" s="30" t="s">
        <v>41</v>
      </c>
      <c r="C42" s="42">
        <f t="shared" ref="C42:H42" si="6">SUM(C41,C34,C31,C28,C25,C22,C20,C17,C13,C10)</f>
        <v>0</v>
      </c>
      <c r="D42" s="42">
        <f t="shared" si="6"/>
        <v>9</v>
      </c>
      <c r="E42" s="42">
        <f t="shared" si="6"/>
        <v>0</v>
      </c>
      <c r="F42" s="31">
        <f t="shared" si="6"/>
        <v>14854.84</v>
      </c>
      <c r="G42" s="31">
        <f t="shared" si="6"/>
        <v>0</v>
      </c>
      <c r="H42" s="31">
        <f t="shared" si="6"/>
        <v>14854.84</v>
      </c>
      <c r="I42" s="36"/>
      <c r="J42" s="37"/>
    </row>
    <row r="46" spans="1:10" ht="21" customHeight="1" x14ac:dyDescent="0.3">
      <c r="A46" s="74" t="s">
        <v>42</v>
      </c>
      <c r="B46" s="75"/>
      <c r="C46" s="76" t="s">
        <v>43</v>
      </c>
      <c r="D46" s="76"/>
      <c r="E46" s="76" t="s">
        <v>44</v>
      </c>
      <c r="F46" s="76"/>
      <c r="G46" s="76" t="s">
        <v>45</v>
      </c>
      <c r="H46" s="76"/>
      <c r="I46" s="38" t="s">
        <v>46</v>
      </c>
    </row>
    <row r="47" spans="1:10" ht="21" customHeight="1" x14ac:dyDescent="0.3">
      <c r="A47" s="72">
        <f>E42</f>
        <v>0</v>
      </c>
      <c r="B47" s="73"/>
      <c r="C47" s="73">
        <f>H42</f>
        <v>14854.84</v>
      </c>
      <c r="D47" s="73"/>
      <c r="E47" s="73">
        <f>F42</f>
        <v>14854.84</v>
      </c>
      <c r="F47" s="73"/>
      <c r="G47" s="73">
        <f>G42</f>
        <v>0</v>
      </c>
      <c r="H47" s="73"/>
      <c r="I47" s="39">
        <f>A47-C47</f>
        <v>-14854.84</v>
      </c>
    </row>
    <row r="49" spans="1:9" ht="21" customHeight="1" x14ac:dyDescent="0.3">
      <c r="A49" s="32" t="s">
        <v>47</v>
      </c>
      <c r="B49" s="23"/>
      <c r="C49" s="33" t="s">
        <v>48</v>
      </c>
      <c r="D49" s="32"/>
      <c r="E49" s="32" t="s">
        <v>49</v>
      </c>
      <c r="F49" s="32"/>
      <c r="G49" s="32" t="s">
        <v>50</v>
      </c>
      <c r="H49" s="32"/>
      <c r="I49" s="55"/>
    </row>
  </sheetData>
  <mergeCells count="71">
    <mergeCell ref="H4:I5"/>
    <mergeCell ref="J18:J20"/>
    <mergeCell ref="J21:J22"/>
    <mergeCell ref="J23:J25"/>
    <mergeCell ref="J26:J28"/>
    <mergeCell ref="J4:J5"/>
    <mergeCell ref="J6:J7"/>
    <mergeCell ref="J8:J10"/>
    <mergeCell ref="J11:J13"/>
    <mergeCell ref="J14:J17"/>
    <mergeCell ref="E26:E27"/>
    <mergeCell ref="E29:E30"/>
    <mergeCell ref="E32:E33"/>
    <mergeCell ref="E35:E40"/>
    <mergeCell ref="J32:J34"/>
    <mergeCell ref="J35:J41"/>
    <mergeCell ref="J29:J31"/>
    <mergeCell ref="E8:E9"/>
    <mergeCell ref="E11:E12"/>
    <mergeCell ref="E14:E16"/>
    <mergeCell ref="E18:E19"/>
    <mergeCell ref="E23:E24"/>
    <mergeCell ref="C32:C33"/>
    <mergeCell ref="C35:C40"/>
    <mergeCell ref="D8:D9"/>
    <mergeCell ref="D11:D12"/>
    <mergeCell ref="D14:D16"/>
    <mergeCell ref="D18:D19"/>
    <mergeCell ref="D23:D24"/>
    <mergeCell ref="D26:D27"/>
    <mergeCell ref="D29:D30"/>
    <mergeCell ref="D32:D33"/>
    <mergeCell ref="D35:D40"/>
    <mergeCell ref="C11:C12"/>
    <mergeCell ref="C14:C16"/>
    <mergeCell ref="C18:C19"/>
    <mergeCell ref="C23:C24"/>
    <mergeCell ref="A47:B47"/>
    <mergeCell ref="C47:D47"/>
    <mergeCell ref="E47:F47"/>
    <mergeCell ref="G47:H47"/>
    <mergeCell ref="A46:B46"/>
    <mergeCell ref="C46:D46"/>
    <mergeCell ref="E46:F46"/>
    <mergeCell ref="G46:H46"/>
    <mergeCell ref="A6:A7"/>
    <mergeCell ref="A8:A9"/>
    <mergeCell ref="A11:A12"/>
    <mergeCell ref="A14:A16"/>
    <mergeCell ref="A18:A19"/>
    <mergeCell ref="A23:A24"/>
    <mergeCell ref="A26:A27"/>
    <mergeCell ref="A29:A30"/>
    <mergeCell ref="A32:A33"/>
    <mergeCell ref="A35:A40"/>
    <mergeCell ref="B6:B7"/>
    <mergeCell ref="B35:B40"/>
    <mergeCell ref="C2:H2"/>
    <mergeCell ref="C6:E6"/>
    <mergeCell ref="F6:I6"/>
    <mergeCell ref="B8:B9"/>
    <mergeCell ref="B11:B12"/>
    <mergeCell ref="B14:B16"/>
    <mergeCell ref="B18:B19"/>
    <mergeCell ref="B23:B24"/>
    <mergeCell ref="B26:B27"/>
    <mergeCell ref="B29:B30"/>
    <mergeCell ref="B32:B33"/>
    <mergeCell ref="C8:C9"/>
    <mergeCell ref="C26:C27"/>
    <mergeCell ref="C29:C30"/>
  </mergeCells>
  <phoneticPr fontId="12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topLeftCell="A29" workbookViewId="0">
      <selection activeCell="G42" sqref="G4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61" t="s">
        <v>51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09" t="s">
        <v>53</v>
      </c>
      <c r="G5" s="109"/>
      <c r="H5" s="5" t="s">
        <v>54</v>
      </c>
      <c r="I5" s="4"/>
      <c r="J5" s="109" t="s">
        <v>76</v>
      </c>
      <c r="K5" s="110"/>
    </row>
    <row r="6" spans="2:11" ht="20.100000000000001" customHeight="1" x14ac:dyDescent="0.3">
      <c r="B6" s="6"/>
      <c r="C6" s="7"/>
      <c r="D6" s="8" t="s">
        <v>55</v>
      </c>
      <c r="E6" s="8"/>
      <c r="F6" s="111" t="s">
        <v>77</v>
      </c>
      <c r="G6" s="111"/>
      <c r="H6" s="8" t="s">
        <v>56</v>
      </c>
      <c r="I6" s="7"/>
      <c r="J6" s="111" t="s">
        <v>81</v>
      </c>
      <c r="K6" s="112"/>
    </row>
    <row r="7" spans="2:11" ht="20.100000000000001" customHeight="1" x14ac:dyDescent="0.3">
      <c r="B7" s="6"/>
      <c r="C7" s="7"/>
      <c r="D7" s="8" t="s">
        <v>57</v>
      </c>
      <c r="E7" s="8"/>
      <c r="F7" s="113" t="s">
        <v>104</v>
      </c>
      <c r="G7" s="111"/>
      <c r="H7" s="8" t="s">
        <v>58</v>
      </c>
      <c r="I7" s="7"/>
      <c r="J7" s="111" t="s">
        <v>78</v>
      </c>
      <c r="K7" s="11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14" t="s">
        <v>103</v>
      </c>
      <c r="K8" s="115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6" t="s">
        <v>1</v>
      </c>
      <c r="C10" s="97"/>
      <c r="D10" s="13" t="s">
        <v>60</v>
      </c>
      <c r="E10" s="96" t="s">
        <v>61</v>
      </c>
      <c r="F10" s="97"/>
      <c r="G10" s="15" t="s">
        <v>62</v>
      </c>
      <c r="H10" s="14" t="s">
        <v>63</v>
      </c>
      <c r="I10" s="96" t="s">
        <v>64</v>
      </c>
      <c r="J10" s="97"/>
      <c r="K10" s="15" t="s">
        <v>65</v>
      </c>
    </row>
    <row r="11" spans="2:11" ht="20.100000000000001" customHeight="1" x14ac:dyDescent="0.3">
      <c r="B11" s="102">
        <v>1</v>
      </c>
      <c r="C11" s="103"/>
      <c r="D11" s="116" t="s">
        <v>66</v>
      </c>
      <c r="E11" s="102" t="s">
        <v>67</v>
      </c>
      <c r="F11" s="103"/>
      <c r="G11" s="16">
        <v>0</v>
      </c>
      <c r="H11" s="16"/>
      <c r="I11" s="100"/>
      <c r="J11" s="101"/>
      <c r="K11" s="19" t="s">
        <v>68</v>
      </c>
    </row>
    <row r="12" spans="2:11" ht="23" customHeight="1" x14ac:dyDescent="0.3">
      <c r="B12" s="102">
        <v>2</v>
      </c>
      <c r="C12" s="103"/>
      <c r="D12" s="117"/>
      <c r="E12" s="98" t="s">
        <v>69</v>
      </c>
      <c r="F12" s="99"/>
      <c r="G12" s="16">
        <v>477</v>
      </c>
      <c r="H12" s="16">
        <v>477</v>
      </c>
      <c r="I12" s="100"/>
      <c r="J12" s="101"/>
      <c r="K12" s="19" t="s">
        <v>79</v>
      </c>
    </row>
    <row r="13" spans="2:11" ht="23" customHeight="1" x14ac:dyDescent="0.3">
      <c r="B13" s="47"/>
      <c r="C13" s="48"/>
      <c r="D13" s="117"/>
      <c r="E13" s="98" t="s">
        <v>80</v>
      </c>
      <c r="F13" s="99"/>
      <c r="G13" s="49">
        <v>1600</v>
      </c>
      <c r="H13" s="16">
        <v>1600</v>
      </c>
      <c r="I13" s="45"/>
      <c r="J13" s="46"/>
      <c r="K13" s="19" t="s">
        <v>84</v>
      </c>
    </row>
    <row r="14" spans="2:11" ht="23" customHeight="1" x14ac:dyDescent="0.3">
      <c r="B14" s="47"/>
      <c r="C14" s="48"/>
      <c r="D14" s="117"/>
      <c r="E14" s="104"/>
      <c r="F14" s="105"/>
      <c r="G14" s="49">
        <v>1200</v>
      </c>
      <c r="H14" s="16">
        <v>1200</v>
      </c>
      <c r="I14" s="45"/>
      <c r="J14" s="46"/>
      <c r="K14" s="19" t="s">
        <v>86</v>
      </c>
    </row>
    <row r="15" spans="2:11" ht="20.100000000000001" customHeight="1" x14ac:dyDescent="0.3">
      <c r="B15" s="102">
        <v>3</v>
      </c>
      <c r="C15" s="103"/>
      <c r="D15" s="117"/>
      <c r="E15" s="98" t="s">
        <v>70</v>
      </c>
      <c r="F15" s="99"/>
      <c r="G15" s="49">
        <v>43</v>
      </c>
      <c r="H15" s="49"/>
      <c r="I15" s="50"/>
      <c r="J15" s="51">
        <v>43</v>
      </c>
      <c r="K15" s="19" t="s">
        <v>99</v>
      </c>
    </row>
    <row r="16" spans="2:11" ht="20.100000000000001" customHeight="1" x14ac:dyDescent="0.3">
      <c r="B16" s="47"/>
      <c r="C16" s="48"/>
      <c r="D16" s="44"/>
      <c r="E16" s="104"/>
      <c r="F16" s="105"/>
      <c r="G16" s="49">
        <v>17</v>
      </c>
      <c r="H16" s="49"/>
      <c r="I16" s="50"/>
      <c r="J16" s="51">
        <v>17</v>
      </c>
      <c r="K16" s="19" t="s">
        <v>92</v>
      </c>
    </row>
    <row r="17" spans="2:11" ht="20.100000000000001" customHeight="1" x14ac:dyDescent="0.3">
      <c r="B17" s="47"/>
      <c r="C17" s="48"/>
      <c r="D17" s="44"/>
      <c r="E17" s="104"/>
      <c r="F17" s="105"/>
      <c r="G17" s="49">
        <v>18</v>
      </c>
      <c r="H17" s="49"/>
      <c r="I17" s="50"/>
      <c r="J17" s="51">
        <v>18</v>
      </c>
      <c r="K17" s="19" t="s">
        <v>91</v>
      </c>
    </row>
    <row r="18" spans="2:11" ht="20.100000000000001" customHeight="1" x14ac:dyDescent="0.3">
      <c r="B18" s="47"/>
      <c r="C18" s="48"/>
      <c r="D18" s="44"/>
      <c r="E18" s="104"/>
      <c r="F18" s="105"/>
      <c r="G18" s="49">
        <v>33</v>
      </c>
      <c r="H18" s="49">
        <v>33</v>
      </c>
      <c r="I18" s="50"/>
      <c r="J18" s="51"/>
      <c r="K18" s="19" t="s">
        <v>89</v>
      </c>
    </row>
    <row r="19" spans="2:11" ht="20.100000000000001" customHeight="1" x14ac:dyDescent="0.3">
      <c r="B19" s="47"/>
      <c r="C19" s="48"/>
      <c r="D19" s="44"/>
      <c r="E19" s="104"/>
      <c r="F19" s="105"/>
      <c r="G19" s="49">
        <v>68</v>
      </c>
      <c r="H19" s="49"/>
      <c r="I19" s="50"/>
      <c r="J19" s="51">
        <v>68</v>
      </c>
      <c r="K19" s="19" t="s">
        <v>90</v>
      </c>
    </row>
    <row r="20" spans="2:11" ht="20.100000000000001" customHeight="1" x14ac:dyDescent="0.3">
      <c r="B20" s="47"/>
      <c r="C20" s="48"/>
      <c r="D20" s="44"/>
      <c r="E20" s="104"/>
      <c r="F20" s="105"/>
      <c r="G20" s="49">
        <v>173</v>
      </c>
      <c r="H20" s="49">
        <v>173</v>
      </c>
      <c r="I20" s="50"/>
      <c r="J20" s="51"/>
      <c r="K20" s="19" t="s">
        <v>98</v>
      </c>
    </row>
    <row r="21" spans="2:11" ht="20.100000000000001" customHeight="1" x14ac:dyDescent="0.3">
      <c r="B21" s="47"/>
      <c r="C21" s="48"/>
      <c r="D21" s="44"/>
      <c r="E21" s="104"/>
      <c r="F21" s="105"/>
      <c r="G21" s="49">
        <v>129</v>
      </c>
      <c r="H21" s="49">
        <v>129</v>
      </c>
      <c r="I21" s="50"/>
      <c r="J21" s="51"/>
      <c r="K21" s="19" t="s">
        <v>107</v>
      </c>
    </row>
    <row r="22" spans="2:11" ht="20.100000000000001" customHeight="1" x14ac:dyDescent="0.3">
      <c r="B22" s="47"/>
      <c r="C22" s="48"/>
      <c r="D22" s="44"/>
      <c r="E22" s="104"/>
      <c r="F22" s="105"/>
      <c r="G22" s="49">
        <v>41</v>
      </c>
      <c r="H22" s="49"/>
      <c r="I22" s="50"/>
      <c r="J22" s="51">
        <v>41</v>
      </c>
      <c r="K22" s="19" t="s">
        <v>93</v>
      </c>
    </row>
    <row r="23" spans="2:11" ht="20.100000000000001" customHeight="1" x14ac:dyDescent="0.3">
      <c r="B23" s="47"/>
      <c r="C23" s="48"/>
      <c r="D23" s="44"/>
      <c r="E23" s="104"/>
      <c r="F23" s="105"/>
      <c r="G23" s="49">
        <v>309</v>
      </c>
      <c r="H23" s="49">
        <v>309</v>
      </c>
      <c r="I23" s="50"/>
      <c r="J23" s="51"/>
      <c r="K23" s="19" t="s">
        <v>100</v>
      </c>
    </row>
    <row r="24" spans="2:11" ht="20.100000000000001" customHeight="1" x14ac:dyDescent="0.3">
      <c r="B24" s="47"/>
      <c r="C24" s="48"/>
      <c r="D24" s="44"/>
      <c r="E24" s="104"/>
      <c r="F24" s="105"/>
      <c r="G24" s="49">
        <v>595</v>
      </c>
      <c r="H24" s="49">
        <v>595</v>
      </c>
      <c r="I24" s="50"/>
      <c r="J24" s="51"/>
      <c r="K24" s="19" t="s">
        <v>101</v>
      </c>
    </row>
    <row r="25" spans="2:11" ht="20.100000000000001" customHeight="1" x14ac:dyDescent="0.3">
      <c r="B25" s="47"/>
      <c r="C25" s="48"/>
      <c r="D25" s="44"/>
      <c r="E25" s="104"/>
      <c r="F25" s="105"/>
      <c r="G25" s="49">
        <v>64</v>
      </c>
      <c r="H25" s="49"/>
      <c r="I25" s="50"/>
      <c r="J25" s="51">
        <v>64</v>
      </c>
      <c r="K25" s="19" t="s">
        <v>96</v>
      </c>
    </row>
    <row r="26" spans="2:11" ht="20.100000000000001" customHeight="1" x14ac:dyDescent="0.3">
      <c r="B26" s="47"/>
      <c r="C26" s="48"/>
      <c r="D26" s="44"/>
      <c r="E26" s="104"/>
      <c r="F26" s="105"/>
      <c r="G26" s="49">
        <v>162</v>
      </c>
      <c r="H26" s="49">
        <v>162</v>
      </c>
      <c r="I26" s="50"/>
      <c r="J26" s="51"/>
      <c r="K26" s="19" t="s">
        <v>97</v>
      </c>
    </row>
    <row r="27" spans="2:11" ht="20.100000000000001" customHeight="1" x14ac:dyDescent="0.3">
      <c r="B27" s="47"/>
      <c r="C27" s="48"/>
      <c r="D27" s="44"/>
      <c r="E27" s="104"/>
      <c r="F27" s="105"/>
      <c r="G27" s="49">
        <v>270</v>
      </c>
      <c r="H27" s="49">
        <v>270</v>
      </c>
      <c r="I27" s="50"/>
      <c r="J27" s="51"/>
      <c r="K27" s="19" t="s">
        <v>88</v>
      </c>
    </row>
    <row r="28" spans="2:11" ht="20.100000000000001" customHeight="1" x14ac:dyDescent="0.3">
      <c r="B28" s="47"/>
      <c r="C28" s="48"/>
      <c r="D28" s="44"/>
      <c r="E28" s="104"/>
      <c r="F28" s="105"/>
      <c r="G28" s="49">
        <v>368.69</v>
      </c>
      <c r="H28" s="49">
        <v>368.69</v>
      </c>
      <c r="I28" s="50"/>
      <c r="J28" s="51"/>
      <c r="K28" s="19" t="s">
        <v>121</v>
      </c>
    </row>
    <row r="29" spans="2:11" ht="20.100000000000001" customHeight="1" x14ac:dyDescent="0.3">
      <c r="B29" s="47"/>
      <c r="C29" s="48"/>
      <c r="D29" s="44"/>
      <c r="E29" s="104"/>
      <c r="F29" s="105"/>
      <c r="G29" s="49">
        <v>120</v>
      </c>
      <c r="H29" s="49">
        <v>120</v>
      </c>
      <c r="I29" s="50"/>
      <c r="J29" s="51"/>
      <c r="K29" s="19" t="s">
        <v>108</v>
      </c>
    </row>
    <row r="30" spans="2:11" ht="20.100000000000001" customHeight="1" x14ac:dyDescent="0.3">
      <c r="B30" s="102">
        <v>5</v>
      </c>
      <c r="C30" s="103"/>
      <c r="D30" s="116" t="s">
        <v>39</v>
      </c>
      <c r="E30" s="108" t="s">
        <v>71</v>
      </c>
      <c r="F30" s="108"/>
      <c r="G30" s="49">
        <v>199</v>
      </c>
      <c r="H30" s="49">
        <v>199</v>
      </c>
      <c r="I30" s="106"/>
      <c r="J30" s="107"/>
      <c r="K30" s="19"/>
    </row>
    <row r="31" spans="2:11" ht="20.100000000000001" customHeight="1" x14ac:dyDescent="0.3">
      <c r="B31" s="47"/>
      <c r="C31" s="48"/>
      <c r="D31" s="117"/>
      <c r="E31" s="52"/>
      <c r="F31" s="53" t="s">
        <v>105</v>
      </c>
      <c r="G31" s="49">
        <v>22</v>
      </c>
      <c r="H31" s="49"/>
      <c r="I31" s="50"/>
      <c r="J31" s="51">
        <v>22</v>
      </c>
      <c r="K31" s="19" t="s">
        <v>106</v>
      </c>
    </row>
    <row r="32" spans="2:11" ht="20.100000000000001" customHeight="1" x14ac:dyDescent="0.3">
      <c r="B32" s="102">
        <v>6</v>
      </c>
      <c r="C32" s="103"/>
      <c r="D32" s="117"/>
      <c r="E32" s="98" t="s">
        <v>82</v>
      </c>
      <c r="F32" s="99"/>
      <c r="G32" s="49">
        <v>40</v>
      </c>
      <c r="H32" s="49">
        <v>40</v>
      </c>
      <c r="I32" s="106"/>
      <c r="J32" s="107"/>
      <c r="K32" s="19" t="s">
        <v>83</v>
      </c>
    </row>
    <row r="33" spans="2:11" ht="20.100000000000001" customHeight="1" x14ac:dyDescent="0.3">
      <c r="B33" s="47"/>
      <c r="C33" s="48"/>
      <c r="D33" s="117"/>
      <c r="E33" s="119"/>
      <c r="F33" s="120"/>
      <c r="G33" s="49">
        <v>40</v>
      </c>
      <c r="H33" s="49">
        <v>40</v>
      </c>
      <c r="I33" s="50"/>
      <c r="J33" s="51"/>
      <c r="K33" s="19" t="s">
        <v>87</v>
      </c>
    </row>
    <row r="34" spans="2:11" ht="20.100000000000001" customHeight="1" x14ac:dyDescent="0.3">
      <c r="B34" s="47"/>
      <c r="C34" s="48"/>
      <c r="D34" s="117"/>
      <c r="E34" s="90" t="s">
        <v>114</v>
      </c>
      <c r="F34" s="91"/>
      <c r="G34" s="49">
        <v>261.18</v>
      </c>
      <c r="H34" s="49">
        <v>261.18</v>
      </c>
      <c r="I34" s="50"/>
      <c r="J34" s="51"/>
      <c r="K34" s="19" t="s">
        <v>109</v>
      </c>
    </row>
    <row r="35" spans="2:11" ht="20.100000000000001" customHeight="1" x14ac:dyDescent="0.3">
      <c r="B35" s="47"/>
      <c r="C35" s="48"/>
      <c r="D35" s="117"/>
      <c r="E35" s="92"/>
      <c r="F35" s="93"/>
      <c r="G35" s="49">
        <v>25</v>
      </c>
      <c r="H35" s="49">
        <v>25</v>
      </c>
      <c r="I35" s="50"/>
      <c r="J35" s="51"/>
      <c r="K35" s="19" t="s">
        <v>110</v>
      </c>
    </row>
    <row r="36" spans="2:11" ht="20.100000000000001" customHeight="1" x14ac:dyDescent="0.3">
      <c r="B36" s="47"/>
      <c r="C36" s="48"/>
      <c r="D36" s="117"/>
      <c r="E36" s="94"/>
      <c r="F36" s="95"/>
      <c r="G36" s="49">
        <v>258</v>
      </c>
      <c r="H36" s="49">
        <v>258</v>
      </c>
      <c r="I36" s="50"/>
      <c r="J36" s="51"/>
      <c r="K36" s="19" t="s">
        <v>111</v>
      </c>
    </row>
    <row r="37" spans="2:11" ht="20.100000000000001" customHeight="1" x14ac:dyDescent="0.3">
      <c r="B37" s="47"/>
      <c r="C37" s="48"/>
      <c r="D37" s="117"/>
      <c r="E37" s="90" t="s">
        <v>116</v>
      </c>
      <c r="F37" s="91"/>
      <c r="G37" s="49">
        <v>913</v>
      </c>
      <c r="H37" s="49">
        <v>913</v>
      </c>
      <c r="I37" s="50"/>
      <c r="J37" s="51"/>
      <c r="K37" s="19" t="s">
        <v>112</v>
      </c>
    </row>
    <row r="38" spans="2:11" ht="20.100000000000001" customHeight="1" x14ac:dyDescent="0.3">
      <c r="B38" s="47"/>
      <c r="C38" s="48"/>
      <c r="D38" s="117"/>
      <c r="E38" s="92"/>
      <c r="F38" s="93"/>
      <c r="G38" s="49">
        <v>367.56</v>
      </c>
      <c r="H38" s="49">
        <v>367.56</v>
      </c>
      <c r="I38" s="50"/>
      <c r="J38" s="51"/>
      <c r="K38" s="19" t="s">
        <v>115</v>
      </c>
    </row>
    <row r="39" spans="2:11" ht="20.100000000000001" customHeight="1" x14ac:dyDescent="0.3">
      <c r="B39" s="47"/>
      <c r="C39" s="48"/>
      <c r="D39" s="117"/>
      <c r="E39" s="92"/>
      <c r="F39" s="93"/>
      <c r="G39" s="49">
        <v>566.79999999999995</v>
      </c>
      <c r="H39" s="49">
        <v>566.79999999999995</v>
      </c>
      <c r="I39" s="50"/>
      <c r="J39" s="51"/>
      <c r="K39" s="19" t="s">
        <v>113</v>
      </c>
    </row>
    <row r="40" spans="2:11" ht="20.100000000000001" customHeight="1" x14ac:dyDescent="0.3">
      <c r="B40" s="47"/>
      <c r="C40" s="48"/>
      <c r="D40" s="117"/>
      <c r="E40" s="94"/>
      <c r="F40" s="95"/>
      <c r="G40" s="49">
        <v>855</v>
      </c>
      <c r="H40" s="49">
        <v>855</v>
      </c>
      <c r="I40" s="106"/>
      <c r="J40" s="107"/>
      <c r="K40" s="19" t="s">
        <v>94</v>
      </c>
    </row>
    <row r="41" spans="2:11" ht="20.100000000000001" customHeight="1" x14ac:dyDescent="0.3">
      <c r="B41" s="47"/>
      <c r="C41" s="48"/>
      <c r="D41" s="117"/>
      <c r="E41" s="108" t="s">
        <v>85</v>
      </c>
      <c r="F41" s="108"/>
      <c r="G41" s="49">
        <v>855</v>
      </c>
      <c r="H41" s="49">
        <v>855</v>
      </c>
      <c r="I41" s="106"/>
      <c r="J41" s="107"/>
      <c r="K41" s="19" t="s">
        <v>95</v>
      </c>
    </row>
    <row r="42" spans="2:11" ht="20.100000000000001" customHeight="1" x14ac:dyDescent="0.3">
      <c r="B42" s="47"/>
      <c r="C42" s="48"/>
      <c r="D42" s="117"/>
      <c r="E42" s="90" t="s">
        <v>120</v>
      </c>
      <c r="F42" s="91"/>
      <c r="G42" s="49">
        <v>3407.22</v>
      </c>
      <c r="H42" s="49">
        <v>3407.22</v>
      </c>
      <c r="I42" s="50"/>
      <c r="J42" s="51"/>
      <c r="K42" s="19" t="s">
        <v>117</v>
      </c>
    </row>
    <row r="43" spans="2:11" ht="20.100000000000001" customHeight="1" x14ac:dyDescent="0.3">
      <c r="B43" s="47"/>
      <c r="C43" s="48"/>
      <c r="D43" s="117"/>
      <c r="E43" s="92"/>
      <c r="F43" s="93"/>
      <c r="G43" s="49">
        <v>1083.2</v>
      </c>
      <c r="H43" s="49">
        <v>1083.2</v>
      </c>
      <c r="I43" s="50"/>
      <c r="J43" s="51"/>
      <c r="K43" s="19" t="s">
        <v>118</v>
      </c>
    </row>
    <row r="44" spans="2:11" ht="20.100000000000001" customHeight="1" x14ac:dyDescent="0.3">
      <c r="B44" s="47"/>
      <c r="C44" s="48"/>
      <c r="D44" s="117"/>
      <c r="E44" s="94"/>
      <c r="F44" s="95"/>
      <c r="G44" s="49">
        <v>58.59</v>
      </c>
      <c r="H44" s="49">
        <v>58.59</v>
      </c>
      <c r="I44" s="50"/>
      <c r="J44" s="51"/>
      <c r="K44" s="19" t="s">
        <v>119</v>
      </c>
    </row>
    <row r="45" spans="2:11" ht="20.100000000000001" customHeight="1" x14ac:dyDescent="0.3">
      <c r="B45" s="102">
        <v>7</v>
      </c>
      <c r="C45" s="103"/>
      <c r="D45" s="118"/>
      <c r="E45" s="108"/>
      <c r="F45" s="108"/>
      <c r="G45" s="49"/>
      <c r="H45" s="49"/>
      <c r="I45" s="106"/>
      <c r="J45" s="107"/>
      <c r="K45" s="19"/>
    </row>
    <row r="46" spans="2:11" ht="20.100000000000001" customHeight="1" x14ac:dyDescent="0.3">
      <c r="B46" s="96" t="s">
        <v>41</v>
      </c>
      <c r="C46" s="123"/>
      <c r="D46" s="123"/>
      <c r="E46" s="123"/>
      <c r="F46" s="97"/>
      <c r="G46" s="17">
        <f>SUM(G11:G45)</f>
        <v>14639.24</v>
      </c>
      <c r="H46" s="17">
        <f>SUM(H11:H45)</f>
        <v>14366.24</v>
      </c>
      <c r="I46" s="124">
        <f>SUM(I11:J45)</f>
        <v>273</v>
      </c>
      <c r="J46" s="125"/>
      <c r="K46" s="20"/>
    </row>
    <row r="47" spans="2:11" ht="20.100000000000001" customHeight="1" x14ac:dyDescent="0.3">
      <c r="B47" s="7"/>
      <c r="C47" s="7"/>
      <c r="D47" s="7"/>
      <c r="E47" s="7"/>
      <c r="F47" s="7"/>
      <c r="G47" s="7"/>
      <c r="H47" s="7"/>
      <c r="I47" s="7"/>
      <c r="J47" s="21"/>
      <c r="K47" s="7"/>
    </row>
    <row r="48" spans="2:11" ht="20.100000000000001" customHeight="1" x14ac:dyDescent="0.3">
      <c r="B48" s="121" t="s">
        <v>63</v>
      </c>
      <c r="C48" s="121"/>
      <c r="D48" s="121"/>
      <c r="E48" s="121"/>
      <c r="F48" s="121"/>
      <c r="G48" s="121" t="s">
        <v>72</v>
      </c>
      <c r="H48" s="121"/>
      <c r="I48" s="121"/>
      <c r="J48" s="121"/>
      <c r="K48" s="15" t="s">
        <v>73</v>
      </c>
    </row>
    <row r="49" spans="2:11" ht="20.100000000000001" customHeight="1" x14ac:dyDescent="0.3">
      <c r="B49" s="122">
        <f>H46</f>
        <v>14366.24</v>
      </c>
      <c r="C49" s="122"/>
      <c r="D49" s="122"/>
      <c r="E49" s="122"/>
      <c r="F49" s="122"/>
      <c r="G49" s="122">
        <f>I46</f>
        <v>273</v>
      </c>
      <c r="H49" s="122"/>
      <c r="I49" s="122"/>
      <c r="J49" s="122"/>
      <c r="K49" s="22">
        <f>SUM(B49:J49)</f>
        <v>14639.24</v>
      </c>
    </row>
    <row r="50" spans="2:11" ht="20.100000000000001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20.100000000000001" customHeight="1" x14ac:dyDescent="0.3">
      <c r="B51" s="7" t="s">
        <v>74</v>
      </c>
      <c r="C51" s="7"/>
      <c r="D51" s="7"/>
      <c r="E51" s="7"/>
      <c r="F51" s="7" t="s">
        <v>48</v>
      </c>
      <c r="G51" s="7" t="s">
        <v>75</v>
      </c>
      <c r="H51" s="7"/>
      <c r="I51" s="7"/>
      <c r="J51" s="7" t="s">
        <v>50</v>
      </c>
      <c r="K51" s="7"/>
    </row>
  </sheetData>
  <mergeCells count="43">
    <mergeCell ref="B48:F48"/>
    <mergeCell ref="G48:J48"/>
    <mergeCell ref="B49:F49"/>
    <mergeCell ref="G49:J49"/>
    <mergeCell ref="B45:C45"/>
    <mergeCell ref="E45:F45"/>
    <mergeCell ref="I45:J45"/>
    <mergeCell ref="B46:F46"/>
    <mergeCell ref="I46:J46"/>
    <mergeCell ref="F7:G7"/>
    <mergeCell ref="J7:K7"/>
    <mergeCell ref="J8:K8"/>
    <mergeCell ref="I32:J32"/>
    <mergeCell ref="B15:C15"/>
    <mergeCell ref="D11:D15"/>
    <mergeCell ref="D30:D45"/>
    <mergeCell ref="B30:C30"/>
    <mergeCell ref="E30:F30"/>
    <mergeCell ref="I30:J30"/>
    <mergeCell ref="B32:C32"/>
    <mergeCell ref="B11:C11"/>
    <mergeCell ref="E11:F11"/>
    <mergeCell ref="E32:F33"/>
    <mergeCell ref="E15:F29"/>
    <mergeCell ref="I11:J11"/>
    <mergeCell ref="B3:K3"/>
    <mergeCell ref="F5:G5"/>
    <mergeCell ref="J5:K5"/>
    <mergeCell ref="F6:G6"/>
    <mergeCell ref="J6:K6"/>
    <mergeCell ref="E42:F44"/>
    <mergeCell ref="B10:C10"/>
    <mergeCell ref="E10:F10"/>
    <mergeCell ref="I10:J10"/>
    <mergeCell ref="E12:F12"/>
    <mergeCell ref="I12:J12"/>
    <mergeCell ref="B12:C12"/>
    <mergeCell ref="E13:F14"/>
    <mergeCell ref="E34:F36"/>
    <mergeCell ref="I40:J40"/>
    <mergeCell ref="E37:F40"/>
    <mergeCell ref="E41:F41"/>
    <mergeCell ref="I41:J41"/>
  </mergeCells>
  <phoneticPr fontId="12" type="noConversion"/>
  <pageMargins left="0.69930555555555596" right="0.69930555555555596" top="0.75" bottom="0.75" header="0.3" footer="0.3"/>
  <pageSetup paperSize="9" scale="6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2023-12-22T04:53:29Z</cp:lastPrinted>
  <dcterms:created xsi:type="dcterms:W3CDTF">2014-04-15T08:52:00Z</dcterms:created>
  <dcterms:modified xsi:type="dcterms:W3CDTF">2023-12-22T04:53:29Z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