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770" windowHeight="8970"/>
  </bookViews>
  <sheets>
    <sheet name="预算单" sheetId="33" r:id="rId1"/>
  </sheets>
  <definedNames>
    <definedName name="_xlnm.Print_Area" localSheetId="0">预算单!$B$1:$G$74</definedName>
    <definedName name="_xlnm.Print_Titles" localSheetId="0">预算单!$1:$10</definedName>
  </definedNames>
  <calcPr calcId="144525" concurrentCalc="0"/>
</workbook>
</file>

<file path=xl/sharedStrings.xml><?xml version="1.0" encoding="utf-8"?>
<sst xmlns="http://schemas.openxmlformats.org/spreadsheetml/2006/main" count="108">
  <si>
    <t>会务服务报价表（普吉岛4晚5天）</t>
  </si>
  <si>
    <t>8.1 上海-普吉岛
8.2 普吉岛
8.3 普吉岛
8.4 普吉岛
8.5 普吉岛-上海</t>
  </si>
  <si>
    <t>询价人:</t>
  </si>
  <si>
    <t>张燕仪</t>
  </si>
  <si>
    <t>联系电话:</t>
  </si>
  <si>
    <t>国内出发地:</t>
  </si>
  <si>
    <t>上海</t>
  </si>
  <si>
    <t>目的地:</t>
  </si>
  <si>
    <t>普吉岛</t>
  </si>
  <si>
    <t>行程时间(天数):</t>
  </si>
  <si>
    <r>
      <rPr>
        <b/>
        <sz val="10"/>
        <color indexed="8"/>
        <rFont val="Arial"/>
        <charset val="134"/>
      </rPr>
      <t>5</t>
    </r>
    <r>
      <rPr>
        <b/>
        <sz val="10"/>
        <color indexed="8"/>
        <rFont val="宋体"/>
        <charset val="134"/>
      </rPr>
      <t>天</t>
    </r>
  </si>
  <si>
    <t>参团人数:</t>
  </si>
  <si>
    <r>
      <rPr>
        <b/>
        <sz val="10"/>
        <color indexed="8"/>
        <rFont val="Arial"/>
        <charset val="134"/>
      </rPr>
      <t>20</t>
    </r>
    <r>
      <rPr>
        <b/>
        <sz val="10"/>
        <color indexed="8"/>
        <rFont val="宋体"/>
        <charset val="134"/>
      </rPr>
      <t>人</t>
    </r>
    <r>
      <rPr>
        <b/>
        <sz val="10"/>
        <color indexed="8"/>
        <rFont val="Arial"/>
        <charset val="134"/>
      </rPr>
      <t>+1</t>
    </r>
    <r>
      <rPr>
        <b/>
        <sz val="10"/>
        <color indexed="8"/>
        <rFont val="宋体"/>
        <charset val="134"/>
      </rPr>
      <t>人</t>
    </r>
  </si>
  <si>
    <t>会议时间(天数):</t>
  </si>
  <si>
    <r>
      <rPr>
        <b/>
        <sz val="10"/>
        <color indexed="8"/>
        <rFont val="Arial"/>
        <charset val="134"/>
      </rPr>
      <t>8</t>
    </r>
    <r>
      <rPr>
        <b/>
        <sz val="10"/>
        <color indexed="8"/>
        <rFont val="宋体"/>
        <charset val="134"/>
      </rPr>
      <t>月</t>
    </r>
    <r>
      <rPr>
        <b/>
        <sz val="10"/>
        <color indexed="8"/>
        <rFont val="Arial"/>
        <charset val="134"/>
      </rPr>
      <t>1</t>
    </r>
    <r>
      <rPr>
        <b/>
        <sz val="10"/>
        <color indexed="8"/>
        <rFont val="宋体"/>
        <charset val="134"/>
      </rPr>
      <t>日</t>
    </r>
    <r>
      <rPr>
        <b/>
        <sz val="10"/>
        <color indexed="8"/>
        <rFont val="Arial"/>
        <charset val="134"/>
      </rPr>
      <t>--5</t>
    </r>
    <r>
      <rPr>
        <b/>
        <sz val="10"/>
        <color indexed="8"/>
        <rFont val="宋体"/>
        <charset val="134"/>
      </rPr>
      <t>日</t>
    </r>
  </si>
  <si>
    <t>是否可安排购物:</t>
  </si>
  <si>
    <t>无</t>
  </si>
  <si>
    <t>航班安排：去程</t>
  </si>
  <si>
    <t xml:space="preserve">8月1日  MU9831（FM831）  2110 0110+1          </t>
  </si>
  <si>
    <t>航班安排：回程</t>
  </si>
  <si>
    <t xml:space="preserve">8月5日  MU9858（FM858）  0310 0855        </t>
  </si>
  <si>
    <t>备注：</t>
  </si>
  <si>
    <t>机票有效期6月15日，请在6月15日前提供信息</t>
  </si>
  <si>
    <t>其他需求：</t>
  </si>
  <si>
    <t>其他描述:</t>
  </si>
  <si>
    <t>旅行社名称：</t>
  </si>
  <si>
    <t>中国康辉旅行社集团有限责任公司</t>
  </si>
  <si>
    <t>报价时间：</t>
  </si>
  <si>
    <t>2017.6.9</t>
  </si>
  <si>
    <t>报价人：</t>
  </si>
  <si>
    <t>赵峰</t>
  </si>
  <si>
    <t>联系电话：</t>
  </si>
  <si>
    <t>酒店费用</t>
  </si>
  <si>
    <t>名称</t>
  </si>
  <si>
    <t>数量</t>
  </si>
  <si>
    <t>单价(人民币）</t>
  </si>
  <si>
    <r>
      <rPr>
        <b/>
        <u/>
        <sz val="10"/>
        <color indexed="8"/>
        <rFont val="宋体"/>
        <charset val="134"/>
      </rPr>
      <t>次数</t>
    </r>
  </si>
  <si>
    <t>总价</t>
  </si>
  <si>
    <t xml:space="preserve">备注 </t>
  </si>
  <si>
    <t>境外酒店</t>
  </si>
  <si>
    <t>酒店推荐理由：</t>
  </si>
  <si>
    <t>Marriott Merlin Beach</t>
  </si>
  <si>
    <t>豪华泳池间（含早）</t>
  </si>
  <si>
    <t>美林套间，建议4日夜间退房</t>
  </si>
  <si>
    <t>集结酒店</t>
  </si>
  <si>
    <t>集结酒店费用合计</t>
  </si>
  <si>
    <t>用餐费用</t>
  </si>
  <si>
    <r>
      <rPr>
        <b/>
        <u/>
        <sz val="10"/>
        <color indexed="8"/>
        <rFont val="宋体"/>
        <charset val="134"/>
      </rPr>
      <t>单价</t>
    </r>
    <r>
      <rPr>
        <b/>
        <u/>
        <sz val="10"/>
        <color indexed="8"/>
        <rFont val="Arial"/>
        <charset val="134"/>
      </rPr>
      <t>(</t>
    </r>
    <r>
      <rPr>
        <b/>
        <u/>
        <sz val="10"/>
        <color indexed="8"/>
        <rFont val="宋体"/>
        <charset val="134"/>
      </rPr>
      <t>人民币）</t>
    </r>
  </si>
  <si>
    <t>次数</t>
  </si>
  <si>
    <t>备注</t>
  </si>
  <si>
    <t>会议共计</t>
  </si>
  <si>
    <t>会议费用</t>
  </si>
  <si>
    <t>上海浦东机场华美达广场酒店</t>
  </si>
  <si>
    <t>1日下午半天会议室</t>
  </si>
  <si>
    <r>
      <rPr>
        <sz val="10"/>
        <color indexed="8"/>
        <rFont val="宋体"/>
        <charset val="134"/>
      </rPr>
      <t>4</t>
    </r>
    <r>
      <rPr>
        <sz val="10"/>
        <color indexed="8"/>
        <rFont val="宋体"/>
        <charset val="134"/>
      </rPr>
      <t>000流明投影机</t>
    </r>
  </si>
  <si>
    <t>酒店-机场</t>
  </si>
  <si>
    <t>35座大巴送机</t>
  </si>
  <si>
    <t>团队项目　</t>
  </si>
  <si>
    <t>单价（人民币）</t>
  </si>
  <si>
    <t>全程旅游车交通费用</t>
  </si>
  <si>
    <t>用车车辆状况：</t>
  </si>
  <si>
    <t>成都用车</t>
  </si>
  <si>
    <t>35座大巴接送</t>
  </si>
  <si>
    <t>别克商务同级</t>
  </si>
  <si>
    <t>当地用车</t>
  </si>
  <si>
    <t>35座中巴全程用车，10小时</t>
  </si>
  <si>
    <t>司机小费</t>
  </si>
  <si>
    <t>门票费用</t>
  </si>
  <si>
    <t>当地门票</t>
  </si>
  <si>
    <t>幻多奇乐园（含自助晚餐，演出）</t>
  </si>
  <si>
    <t>人妖表演</t>
  </si>
  <si>
    <t>PP岛（含浮潜及午餐）</t>
  </si>
  <si>
    <t>快艇</t>
  </si>
  <si>
    <t>乡村4合1</t>
  </si>
  <si>
    <t>Sukko Spa</t>
  </si>
  <si>
    <t>丛林飞跃景区（含自助午餐）</t>
  </si>
  <si>
    <r>
      <rPr>
        <b/>
        <u/>
        <sz val="10"/>
        <color indexed="8"/>
        <rFont val="宋体"/>
        <charset val="134"/>
      </rPr>
      <t>导游费用</t>
    </r>
    <r>
      <rPr>
        <b/>
        <u/>
        <sz val="10"/>
        <color indexed="8"/>
        <rFont val="Arial"/>
        <charset val="134"/>
      </rPr>
      <t xml:space="preserve">  </t>
    </r>
  </si>
  <si>
    <t>导游及司机介绍：</t>
  </si>
  <si>
    <t>导游工资</t>
  </si>
  <si>
    <t>10小时工作，超时100/小时</t>
  </si>
  <si>
    <t>导游小费</t>
  </si>
  <si>
    <t xml:space="preserve">旅游项目共计 </t>
  </si>
  <si>
    <t xml:space="preserve">其他项目 </t>
  </si>
  <si>
    <t>出团物料包</t>
  </si>
  <si>
    <t>赠送境外WIFI（5台），转换器/人/个</t>
  </si>
  <si>
    <t>签证费</t>
  </si>
  <si>
    <t>保险</t>
  </si>
  <si>
    <t>矿泉水</t>
  </si>
  <si>
    <t>每人1天2瓶，赠送</t>
  </si>
  <si>
    <t xml:space="preserve">其他项目共计 </t>
  </si>
  <si>
    <t>地接费用合计</t>
  </si>
  <si>
    <r>
      <rPr>
        <b/>
        <sz val="10"/>
        <color indexed="8"/>
        <rFont val="宋体"/>
        <charset val="134"/>
      </rPr>
      <t>服务费（</t>
    </r>
    <r>
      <rPr>
        <b/>
        <sz val="10"/>
        <color indexed="8"/>
        <rFont val="Arial"/>
        <charset val="134"/>
      </rPr>
      <t>8%</t>
    </r>
    <r>
      <rPr>
        <b/>
        <sz val="10"/>
        <color indexed="8"/>
        <rFont val="宋体"/>
        <charset val="134"/>
      </rPr>
      <t>）</t>
    </r>
  </si>
  <si>
    <r>
      <rPr>
        <b/>
        <u/>
        <sz val="11"/>
        <color indexed="8"/>
        <rFont val="宋体"/>
        <charset val="134"/>
      </rPr>
      <t>领队费用</t>
    </r>
    <r>
      <rPr>
        <b/>
        <u/>
        <sz val="11"/>
        <color indexed="8"/>
        <rFont val="Arial"/>
        <charset val="134"/>
      </rPr>
      <t xml:space="preserve"> </t>
    </r>
  </si>
  <si>
    <t>单价</t>
  </si>
  <si>
    <t>领队的介绍：</t>
  </si>
  <si>
    <t>住宿费</t>
  </si>
  <si>
    <t>上海往返</t>
  </si>
  <si>
    <t>工资</t>
  </si>
  <si>
    <t>包含餐费，工资（未包含住宿，可拼住）</t>
  </si>
  <si>
    <t>领队部分共计</t>
  </si>
  <si>
    <t>总费用</t>
  </si>
  <si>
    <t>国际段机票费用（经济舱）</t>
  </si>
  <si>
    <t>上海-普吉岛（机票有效期6月15日）</t>
  </si>
  <si>
    <t>国际段机票费用（头等舱）</t>
  </si>
  <si>
    <t>机票总计</t>
  </si>
  <si>
    <t>总费用（包含机票）</t>
  </si>
  <si>
    <r>
      <rPr>
        <b/>
        <sz val="10"/>
        <color indexed="8"/>
        <rFont val="Arial"/>
        <charset val="134"/>
      </rPr>
      <t>20</t>
    </r>
    <r>
      <rPr>
        <b/>
        <sz val="10"/>
        <color indexed="8"/>
        <rFont val="宋体"/>
        <charset val="134"/>
      </rPr>
      <t>人计算</t>
    </r>
  </si>
  <si>
    <t>人均费用（包含机票）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</si>
</sst>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176" formatCode="yyyy&quot;年&quot;m&quot;月&quot;d&quot;日&quot;;@"/>
    <numFmt numFmtId="43" formatCode="_ * #,##0.00_ ;_ * \-#,##0.00_ ;_ * &quot;-&quot;??_ ;_ @_ "/>
    <numFmt numFmtId="177" formatCode="\¥#,##0.00_);[Red]\(\¥#,##0.00\)"/>
    <numFmt numFmtId="7" formatCode="&quot;￥&quot;#,##0.00;&quot;￥&quot;\-#,##0.00"/>
    <numFmt numFmtId="178" formatCode="\¥#,##0.00;\¥\-#,##0.00"/>
    <numFmt numFmtId="42" formatCode="_ &quot;￥&quot;* #,##0_ ;_ &quot;￥&quot;* \-#,##0_ ;_ &quot;￥&quot;* &quot;-&quot;_ ;_ @_ "/>
    <numFmt numFmtId="179" formatCode="&quot;￥&quot;#,##0.00_);[Red]\(&quot;￥&quot;#,##0.00\)"/>
    <numFmt numFmtId="44" formatCode="_ &quot;￥&quot;* #,##0.00_ ;_ &quot;￥&quot;* \-#,##0.00_ ;_ &quot;￥&quot;* &quot;-&quot;??_ ;_ @_ "/>
  </numFmts>
  <fonts count="48">
    <font>
      <sz val="12"/>
      <name val="宋体"/>
      <charset val="134"/>
    </font>
    <font>
      <sz val="11"/>
      <name val="Arial"/>
      <charset val="134"/>
    </font>
    <font>
      <sz val="10"/>
      <name val="Arial"/>
      <charset val="134"/>
    </font>
    <font>
      <sz val="12"/>
      <name val="Arial"/>
      <charset val="134"/>
    </font>
    <font>
      <sz val="12"/>
      <color indexed="8"/>
      <name val="Arial"/>
      <charset val="134"/>
    </font>
    <font>
      <b/>
      <sz val="22"/>
      <color indexed="8"/>
      <name val="宋体"/>
      <charset val="134"/>
    </font>
    <font>
      <b/>
      <sz val="22"/>
      <color indexed="8"/>
      <name val="Arial"/>
      <charset val="134"/>
    </font>
    <font>
      <b/>
      <sz val="14"/>
      <color indexed="8"/>
      <name val="宋体"/>
      <charset val="134"/>
    </font>
    <font>
      <b/>
      <sz val="10"/>
      <color indexed="8"/>
      <name val="宋体"/>
      <charset val="134"/>
    </font>
    <font>
      <b/>
      <sz val="10"/>
      <color indexed="8"/>
      <name val="Arial"/>
      <charset val="134"/>
    </font>
    <font>
      <b/>
      <sz val="10"/>
      <color rgb="FFFF0000"/>
      <name val="宋体"/>
      <charset val="134"/>
    </font>
    <font>
      <b/>
      <u/>
      <sz val="11"/>
      <color indexed="8"/>
      <name val="Arial"/>
      <charset val="134"/>
    </font>
    <font>
      <b/>
      <u/>
      <sz val="10"/>
      <color indexed="8"/>
      <name val="Arial"/>
      <charset val="134"/>
    </font>
    <font>
      <b/>
      <u/>
      <sz val="10"/>
      <color indexed="8"/>
      <name val="宋体"/>
      <charset val="134"/>
    </font>
    <font>
      <sz val="10"/>
      <color indexed="8"/>
      <name val="宋体"/>
      <charset val="134"/>
    </font>
    <font>
      <u/>
      <sz val="10"/>
      <color indexed="8"/>
      <name val="宋体"/>
      <charset val="134"/>
    </font>
    <font>
      <u/>
      <sz val="10"/>
      <color indexed="8"/>
      <name val="Arial"/>
      <charset val="134"/>
    </font>
    <font>
      <u/>
      <sz val="10"/>
      <color rgb="FFFF0000"/>
      <name val="宋体"/>
      <charset val="134"/>
    </font>
    <font>
      <b/>
      <u/>
      <sz val="11"/>
      <color indexed="8"/>
      <name val="宋体"/>
      <charset val="134"/>
    </font>
    <font>
      <sz val="9"/>
      <color indexed="8"/>
      <name val="宋体"/>
      <charset val="134"/>
    </font>
    <font>
      <u/>
      <sz val="10"/>
      <color rgb="FFFF0000"/>
      <name val="Arial"/>
      <charset val="134"/>
    </font>
    <font>
      <sz val="10"/>
      <name val="宋体"/>
      <charset val="134"/>
    </font>
    <font>
      <sz val="10"/>
      <color rgb="FFFF0000"/>
      <name val="Arial"/>
      <charset val="134"/>
    </font>
    <font>
      <b/>
      <sz val="11"/>
      <color indexed="8"/>
      <name val="Arial"/>
      <charset val="134"/>
    </font>
    <font>
      <sz val="10"/>
      <color rgb="FFFF0000"/>
      <name val="宋体"/>
      <charset val="134"/>
    </font>
    <font>
      <sz val="10"/>
      <color indexed="8"/>
      <name val="Arial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0"/>
      <name val="Helv"/>
      <charset val="134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5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medium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medium">
        <color auto="1"/>
      </right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double">
        <color auto="1"/>
      </top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5">
    <xf numFmtId="0" fontId="0" fillId="0" borderId="0"/>
    <xf numFmtId="42" fontId="26" fillId="0" borderId="0" applyFont="0" applyFill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34" fillId="20" borderId="51" applyNumberFormat="0" applyAlignment="0" applyProtection="0">
      <alignment vertical="center"/>
    </xf>
    <xf numFmtId="44" fontId="26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26" fillId="7" borderId="49" applyNumberFormat="0" applyFont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3" fillId="0" borderId="0"/>
    <xf numFmtId="0" fontId="36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9" fillId="0" borderId="53" applyNumberFormat="0" applyFill="0" applyAlignment="0" applyProtection="0">
      <alignment vertical="center"/>
    </xf>
    <xf numFmtId="0" fontId="2" fillId="0" borderId="0"/>
    <xf numFmtId="0" fontId="46" fillId="0" borderId="53" applyNumberFormat="0" applyFill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28" fillId="0" borderId="56" applyNumberFormat="0" applyFill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42" fillId="23" borderId="54" applyNumberFormat="0" applyAlignment="0" applyProtection="0">
      <alignment vertical="center"/>
    </xf>
    <xf numFmtId="0" fontId="35" fillId="23" borderId="51" applyNumberFormat="0" applyAlignment="0" applyProtection="0">
      <alignment vertical="center"/>
    </xf>
    <xf numFmtId="0" fontId="30" fillId="14" borderId="50" applyNumberFormat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8" fillId="0" borderId="52" applyNumberFormat="0" applyFill="0" applyAlignment="0" applyProtection="0">
      <alignment vertical="center"/>
    </xf>
    <xf numFmtId="0" fontId="45" fillId="0" borderId="55" applyNumberFormat="0" applyFill="0" applyAlignment="0" applyProtection="0">
      <alignment vertical="center"/>
    </xf>
    <xf numFmtId="0" fontId="47" fillId="3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2" fillId="0" borderId="0"/>
    <xf numFmtId="0" fontId="37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0" borderId="0">
      <alignment vertical="center"/>
    </xf>
  </cellStyleXfs>
  <cellXfs count="173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177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7" fillId="2" borderId="4" xfId="0" applyFont="1" applyFill="1" applyBorder="1" applyAlignment="1">
      <alignment horizontal="left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8" xfId="51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left" vertical="center" wrapText="1"/>
    </xf>
    <xf numFmtId="0" fontId="8" fillId="2" borderId="8" xfId="51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/>
    </xf>
    <xf numFmtId="0" fontId="8" fillId="2" borderId="5" xfId="51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0" fillId="2" borderId="5" xfId="51" applyFont="1" applyFill="1" applyBorder="1" applyAlignment="1">
      <alignment vertical="center" wrapText="1"/>
    </xf>
    <xf numFmtId="0" fontId="10" fillId="2" borderId="8" xfId="51" applyFont="1" applyFill="1" applyBorder="1" applyAlignment="1">
      <alignment vertical="center" wrapText="1"/>
    </xf>
    <xf numFmtId="0" fontId="10" fillId="2" borderId="6" xfId="51" applyFont="1" applyFill="1" applyBorder="1" applyAlignment="1">
      <alignment vertical="center" wrapText="1"/>
    </xf>
    <xf numFmtId="0" fontId="10" fillId="2" borderId="10" xfId="51" applyFont="1" applyFill="1" applyBorder="1" applyAlignment="1">
      <alignment vertical="center" wrapText="1"/>
    </xf>
    <xf numFmtId="0" fontId="10" fillId="2" borderId="11" xfId="51" applyFont="1" applyFill="1" applyBorder="1" applyAlignment="1">
      <alignment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6" xfId="51" applyFont="1" applyFill="1" applyBorder="1" applyAlignment="1">
      <alignment vertical="center" wrapText="1"/>
    </xf>
    <xf numFmtId="0" fontId="8" fillId="2" borderId="10" xfId="51" applyFont="1" applyFill="1" applyBorder="1" applyAlignment="1">
      <alignment vertical="center" wrapText="1"/>
    </xf>
    <xf numFmtId="0" fontId="8" fillId="2" borderId="11" xfId="51" applyFont="1" applyFill="1" applyBorder="1" applyAlignment="1">
      <alignment vertical="center" wrapText="1"/>
    </xf>
    <xf numFmtId="0" fontId="8" fillId="2" borderId="12" xfId="0" applyFont="1" applyFill="1" applyBorder="1" applyAlignment="1">
      <alignment horizontal="left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2" borderId="14" xfId="51" applyFont="1" applyFill="1" applyBorder="1" applyAlignment="1">
      <alignment vertical="center" wrapText="1"/>
    </xf>
    <xf numFmtId="0" fontId="8" fillId="2" borderId="15" xfId="51" applyFont="1" applyFill="1" applyBorder="1" applyAlignment="1">
      <alignment vertical="center" wrapText="1"/>
    </xf>
    <xf numFmtId="0" fontId="8" fillId="2" borderId="16" xfId="51" applyFont="1" applyFill="1" applyBorder="1" applyAlignment="1">
      <alignment vertical="center" wrapText="1"/>
    </xf>
    <xf numFmtId="0" fontId="8" fillId="3" borderId="17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0" fontId="8" fillId="3" borderId="5" xfId="51" applyFont="1" applyFill="1" applyBorder="1" applyAlignment="1">
      <alignment horizontal="right" vertical="center" wrapText="1"/>
    </xf>
    <xf numFmtId="176" fontId="9" fillId="3" borderId="6" xfId="51" applyNumberFormat="1" applyFont="1" applyFill="1" applyBorder="1" applyAlignment="1">
      <alignment horizontal="center" vertical="center" wrapText="1"/>
    </xf>
    <xf numFmtId="176" fontId="9" fillId="3" borderId="11" xfId="51" applyNumberFormat="1" applyFont="1" applyFill="1" applyBorder="1" applyAlignment="1">
      <alignment horizontal="center" vertical="center" wrapText="1"/>
    </xf>
    <xf numFmtId="0" fontId="8" fillId="3" borderId="18" xfId="51" applyFont="1" applyFill="1" applyBorder="1" applyAlignment="1">
      <alignment horizontal="center" vertical="center" wrapText="1"/>
    </xf>
    <xf numFmtId="0" fontId="8" fillId="3" borderId="14" xfId="51" applyFont="1" applyFill="1" applyBorder="1" applyAlignment="1">
      <alignment horizontal="center" vertical="center" wrapText="1"/>
    </xf>
    <xf numFmtId="0" fontId="9" fillId="3" borderId="19" xfId="51" applyFont="1" applyFill="1" applyBorder="1" applyAlignment="1">
      <alignment horizontal="center" vertical="center" wrapText="1"/>
    </xf>
    <xf numFmtId="0" fontId="8" fillId="3" borderId="20" xfId="51" applyFont="1" applyFill="1" applyBorder="1" applyAlignment="1">
      <alignment horizontal="right" vertical="center" wrapText="1"/>
    </xf>
    <xf numFmtId="0" fontId="9" fillId="3" borderId="14" xfId="51" applyFont="1" applyFill="1" applyBorder="1" applyAlignment="1">
      <alignment horizontal="center" vertical="center" wrapText="1"/>
    </xf>
    <xf numFmtId="0" fontId="9" fillId="3" borderId="16" xfId="51" applyFont="1" applyFill="1" applyBorder="1" applyAlignment="1">
      <alignment horizontal="center" vertical="center" wrapText="1"/>
    </xf>
    <xf numFmtId="0" fontId="11" fillId="2" borderId="21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12" fillId="3" borderId="17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12" fillId="3" borderId="8" xfId="0" applyFont="1" applyFill="1" applyBorder="1" applyAlignment="1">
      <alignment horizontal="center" vertical="center" wrapText="1"/>
    </xf>
    <xf numFmtId="58" fontId="13" fillId="3" borderId="17" xfId="0" applyNumberFormat="1" applyFont="1" applyFill="1" applyBorder="1" applyAlignment="1">
      <alignment horizontal="center" vertical="center" wrapText="1"/>
    </xf>
    <xf numFmtId="0" fontId="13" fillId="3" borderId="6" xfId="0" applyFont="1" applyFill="1" applyBorder="1" applyAlignment="1">
      <alignment horizontal="center" vertical="center" wrapText="1"/>
    </xf>
    <xf numFmtId="0" fontId="14" fillId="3" borderId="10" xfId="0" applyFont="1" applyFill="1" applyBorder="1" applyAlignment="1">
      <alignment horizontal="left" vertical="center" wrapText="1"/>
    </xf>
    <xf numFmtId="0" fontId="14" fillId="3" borderId="11" xfId="0" applyFont="1" applyFill="1" applyBorder="1" applyAlignment="1">
      <alignment horizontal="left" vertical="center" wrapText="1"/>
    </xf>
    <xf numFmtId="0" fontId="2" fillId="0" borderId="22" xfId="0" applyFont="1" applyBorder="1" applyAlignment="1">
      <alignment vertical="center"/>
    </xf>
    <xf numFmtId="0" fontId="15" fillId="2" borderId="7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wrapText="1"/>
    </xf>
    <xf numFmtId="178" fontId="16" fillId="2" borderId="5" xfId="0" applyNumberFormat="1" applyFont="1" applyFill="1" applyBorder="1" applyAlignment="1">
      <alignment horizontal="center" vertical="center"/>
    </xf>
    <xf numFmtId="0" fontId="17" fillId="2" borderId="8" xfId="0" applyFont="1" applyFill="1" applyBorder="1" applyAlignment="1">
      <alignment horizontal="left" vertical="center" wrapText="1"/>
    </xf>
    <xf numFmtId="58" fontId="13" fillId="3" borderId="7" xfId="0" applyNumberFormat="1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left" vertical="center" wrapText="1"/>
    </xf>
    <xf numFmtId="58" fontId="14" fillId="2" borderId="7" xfId="0" applyNumberFormat="1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left" vertical="center"/>
    </xf>
    <xf numFmtId="0" fontId="8" fillId="4" borderId="18" xfId="0" applyFont="1" applyFill="1" applyBorder="1" applyAlignment="1">
      <alignment horizontal="center" vertical="center"/>
    </xf>
    <xf numFmtId="0" fontId="9" fillId="4" borderId="20" xfId="0" applyFont="1" applyFill="1" applyBorder="1" applyAlignment="1">
      <alignment horizontal="center" vertical="center"/>
    </xf>
    <xf numFmtId="177" fontId="9" fillId="4" borderId="20" xfId="0" applyNumberFormat="1" applyFont="1" applyFill="1" applyBorder="1" applyAlignment="1">
      <alignment horizontal="center" vertical="center"/>
    </xf>
    <xf numFmtId="0" fontId="9" fillId="4" borderId="23" xfId="0" applyFont="1" applyFill="1" applyBorder="1" applyAlignment="1">
      <alignment horizontal="center" vertical="center"/>
    </xf>
    <xf numFmtId="0" fontId="18" fillId="2" borderId="24" xfId="0" applyFont="1" applyFill="1" applyBorder="1" applyAlignment="1">
      <alignment horizontal="center" vertical="center" wrapText="1"/>
    </xf>
    <xf numFmtId="0" fontId="18" fillId="2" borderId="25" xfId="0" applyFont="1" applyFill="1" applyBorder="1" applyAlignment="1">
      <alignment horizontal="center" vertical="center" wrapText="1"/>
    </xf>
    <xf numFmtId="0" fontId="18" fillId="2" borderId="26" xfId="0" applyFont="1" applyFill="1" applyBorder="1" applyAlignment="1">
      <alignment horizontal="center" vertical="center" wrapText="1"/>
    </xf>
    <xf numFmtId="0" fontId="3" fillId="0" borderId="22" xfId="0" applyFont="1" applyBorder="1" applyAlignment="1">
      <alignment vertical="center"/>
    </xf>
    <xf numFmtId="0" fontId="13" fillId="3" borderId="7" xfId="0" applyFont="1" applyFill="1" applyBorder="1" applyAlignment="1">
      <alignment horizontal="center" vertical="center"/>
    </xf>
    <xf numFmtId="0" fontId="13" fillId="3" borderId="5" xfId="0" applyFont="1" applyFill="1" applyBorder="1" applyAlignment="1">
      <alignment horizontal="center" vertical="center" wrapText="1"/>
    </xf>
    <xf numFmtId="0" fontId="13" fillId="3" borderId="8" xfId="0" applyFont="1" applyFill="1" applyBorder="1" applyAlignment="1">
      <alignment horizontal="center" vertical="center" wrapText="1"/>
    </xf>
    <xf numFmtId="0" fontId="19" fillId="0" borderId="7" xfId="51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left" vertical="center"/>
    </xf>
    <xf numFmtId="0" fontId="19" fillId="0" borderId="27" xfId="51" applyFont="1" applyFill="1" applyBorder="1" applyAlignment="1">
      <alignment horizontal="center" vertical="center" wrapText="1"/>
    </xf>
    <xf numFmtId="0" fontId="16" fillId="2" borderId="28" xfId="0" applyFont="1" applyFill="1" applyBorder="1" applyAlignment="1">
      <alignment horizontal="center" vertical="center" wrapText="1"/>
    </xf>
    <xf numFmtId="178" fontId="16" fillId="2" borderId="28" xfId="0" applyNumberFormat="1" applyFont="1" applyFill="1" applyBorder="1" applyAlignment="1">
      <alignment horizontal="center" vertical="center"/>
    </xf>
    <xf numFmtId="0" fontId="14" fillId="2" borderId="29" xfId="0" applyFont="1" applyFill="1" applyBorder="1" applyAlignment="1">
      <alignment horizontal="left" vertical="center"/>
    </xf>
    <xf numFmtId="0" fontId="8" fillId="4" borderId="19" xfId="0" applyFont="1" applyFill="1" applyBorder="1" applyAlignment="1">
      <alignment horizontal="center" vertical="center"/>
    </xf>
    <xf numFmtId="0" fontId="13" fillId="3" borderId="17" xfId="0" applyFont="1" applyFill="1" applyBorder="1" applyAlignment="1">
      <alignment horizontal="center" vertical="center"/>
    </xf>
    <xf numFmtId="14" fontId="14" fillId="2" borderId="17" xfId="0" applyNumberFormat="1" applyFont="1" applyFill="1" applyBorder="1" applyAlignment="1">
      <alignment horizontal="center" vertical="center" wrapText="1"/>
    </xf>
    <xf numFmtId="178" fontId="16" fillId="5" borderId="5" xfId="0" applyNumberFormat="1" applyFont="1" applyFill="1" applyBorder="1" applyAlignment="1">
      <alignment horizontal="center" vertical="center"/>
    </xf>
    <xf numFmtId="178" fontId="20" fillId="2" borderId="5" xfId="0" applyNumberFormat="1" applyFont="1" applyFill="1" applyBorder="1" applyAlignment="1">
      <alignment horizontal="center" vertical="center"/>
    </xf>
    <xf numFmtId="14" fontId="14" fillId="2" borderId="4" xfId="0" applyNumberFormat="1" applyFont="1" applyFill="1" applyBorder="1" applyAlignment="1">
      <alignment horizontal="center" vertical="center" wrapText="1"/>
    </xf>
    <xf numFmtId="0" fontId="11" fillId="2" borderId="25" xfId="0" applyFont="1" applyFill="1" applyBorder="1" applyAlignment="1">
      <alignment horizontal="center" vertical="center" wrapText="1"/>
    </xf>
    <xf numFmtId="0" fontId="11" fillId="2" borderId="26" xfId="0" applyFont="1" applyFill="1" applyBorder="1" applyAlignment="1">
      <alignment horizontal="center" vertical="center" wrapText="1"/>
    </xf>
    <xf numFmtId="0" fontId="12" fillId="2" borderId="17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177" fontId="9" fillId="2" borderId="5" xfId="0" applyNumberFormat="1" applyFont="1" applyFill="1" applyBorder="1" applyAlignment="1">
      <alignment horizontal="center" vertical="center" wrapText="1"/>
    </xf>
    <xf numFmtId="177" fontId="8" fillId="2" borderId="5" xfId="0" applyNumberFormat="1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/>
    </xf>
    <xf numFmtId="0" fontId="13" fillId="3" borderId="10" xfId="0" applyFont="1" applyFill="1" applyBorder="1" applyAlignment="1">
      <alignment horizontal="center" vertical="center" wrapText="1"/>
    </xf>
    <xf numFmtId="0" fontId="14" fillId="2" borderId="27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/>
    </xf>
    <xf numFmtId="177" fontId="16" fillId="2" borderId="5" xfId="0" applyNumberFormat="1" applyFont="1" applyFill="1" applyBorder="1" applyAlignment="1">
      <alignment horizontal="center" vertical="center"/>
    </xf>
    <xf numFmtId="0" fontId="14" fillId="2" borderId="8" xfId="0" applyFont="1" applyFill="1" applyBorder="1" applyAlignment="1">
      <alignment horizontal="left" vertical="center" wrapText="1"/>
    </xf>
    <xf numFmtId="0" fontId="14" fillId="2" borderId="30" xfId="0" applyFont="1" applyFill="1" applyBorder="1" applyAlignment="1">
      <alignment horizontal="center" vertical="center" wrapText="1"/>
    </xf>
    <xf numFmtId="177" fontId="16" fillId="0" borderId="5" xfId="0" applyNumberFormat="1" applyFont="1" applyFill="1" applyBorder="1" applyAlignment="1">
      <alignment horizontal="center" vertical="center"/>
    </xf>
    <xf numFmtId="177" fontId="20" fillId="2" borderId="5" xfId="0" applyNumberFormat="1" applyFont="1" applyFill="1" applyBorder="1" applyAlignment="1">
      <alignment horizontal="center" vertical="center"/>
    </xf>
    <xf numFmtId="0" fontId="12" fillId="3" borderId="10" xfId="0" applyFont="1" applyFill="1" applyBorder="1" applyAlignment="1">
      <alignment horizontal="center" vertical="center" wrapText="1"/>
    </xf>
    <xf numFmtId="0" fontId="12" fillId="3" borderId="11" xfId="0" applyFont="1" applyFill="1" applyBorder="1" applyAlignment="1">
      <alignment horizontal="center" vertical="center" wrapText="1"/>
    </xf>
    <xf numFmtId="179" fontId="2" fillId="0" borderId="5" xfId="0" applyNumberFormat="1" applyFont="1" applyFill="1" applyBorder="1" applyAlignment="1">
      <alignment horizontal="center" vertical="center" wrapText="1"/>
    </xf>
    <xf numFmtId="0" fontId="21" fillId="0" borderId="8" xfId="0" applyFont="1" applyFill="1" applyBorder="1" applyAlignment="1">
      <alignment horizontal="left" vertical="center" wrapText="1"/>
    </xf>
    <xf numFmtId="0" fontId="14" fillId="2" borderId="9" xfId="0" applyFont="1" applyFill="1" applyBorder="1" applyAlignment="1">
      <alignment horizontal="center" vertical="center" wrapText="1"/>
    </xf>
    <xf numFmtId="179" fontId="22" fillId="0" borderId="5" xfId="0" applyNumberFormat="1" applyFont="1" applyFill="1" applyBorder="1" applyAlignment="1">
      <alignment horizontal="center" vertical="center" wrapText="1"/>
    </xf>
    <xf numFmtId="0" fontId="12" fillId="3" borderId="21" xfId="0" applyFont="1" applyFill="1" applyBorder="1" applyAlignment="1">
      <alignment horizontal="center" vertical="center" wrapText="1"/>
    </xf>
    <xf numFmtId="0" fontId="14" fillId="2" borderId="21" xfId="0" applyFont="1" applyFill="1" applyBorder="1" applyAlignment="1">
      <alignment horizontal="center" vertical="center" wrapText="1"/>
    </xf>
    <xf numFmtId="0" fontId="14" fillId="2" borderId="31" xfId="0" applyFont="1" applyFill="1" applyBorder="1" applyAlignment="1">
      <alignment horizontal="center" vertical="center" wrapText="1"/>
    </xf>
    <xf numFmtId="0" fontId="16" fillId="2" borderId="28" xfId="0" applyFont="1" applyFill="1" applyBorder="1" applyAlignment="1">
      <alignment horizontal="center" vertical="center"/>
    </xf>
    <xf numFmtId="177" fontId="20" fillId="2" borderId="28" xfId="0" applyNumberFormat="1" applyFont="1" applyFill="1" applyBorder="1" applyAlignment="1">
      <alignment horizontal="center" vertical="center"/>
    </xf>
    <xf numFmtId="177" fontId="16" fillId="0" borderId="28" xfId="0" applyNumberFormat="1" applyFont="1" applyFill="1" applyBorder="1" applyAlignment="1">
      <alignment horizontal="center" vertical="center"/>
    </xf>
    <xf numFmtId="0" fontId="14" fillId="2" borderId="29" xfId="0" applyFont="1" applyFill="1" applyBorder="1" applyAlignment="1">
      <alignment horizontal="left" vertical="center" wrapText="1"/>
    </xf>
    <xf numFmtId="0" fontId="9" fillId="4" borderId="18" xfId="0" applyFont="1" applyFill="1" applyBorder="1" applyAlignment="1">
      <alignment horizontal="center" vertical="center" wrapText="1"/>
    </xf>
    <xf numFmtId="0" fontId="9" fillId="4" borderId="23" xfId="0" applyFont="1" applyFill="1" applyBorder="1" applyAlignment="1">
      <alignment horizontal="left" vertical="center"/>
    </xf>
    <xf numFmtId="0" fontId="11" fillId="2" borderId="24" xfId="0" applyFont="1" applyFill="1" applyBorder="1" applyAlignment="1">
      <alignment horizontal="center" vertical="center" wrapText="1"/>
    </xf>
    <xf numFmtId="0" fontId="23" fillId="3" borderId="32" xfId="0" applyFont="1" applyFill="1" applyBorder="1" applyAlignment="1">
      <alignment horizontal="center" vertical="center" wrapText="1"/>
    </xf>
    <xf numFmtId="0" fontId="23" fillId="3" borderId="33" xfId="0" applyFont="1" applyFill="1" applyBorder="1" applyAlignment="1">
      <alignment horizontal="center" vertical="center" wrapText="1"/>
    </xf>
    <xf numFmtId="177" fontId="9" fillId="3" borderId="33" xfId="0" applyNumberFormat="1" applyFont="1" applyFill="1" applyBorder="1" applyAlignment="1">
      <alignment horizontal="center" vertical="center" wrapText="1"/>
    </xf>
    <xf numFmtId="177" fontId="23" fillId="3" borderId="33" xfId="0" applyNumberFormat="1" applyFont="1" applyFill="1" applyBorder="1" applyAlignment="1">
      <alignment horizontal="center" vertical="center" wrapText="1"/>
    </xf>
    <xf numFmtId="0" fontId="23" fillId="3" borderId="34" xfId="0" applyFont="1" applyFill="1" applyBorder="1" applyAlignment="1">
      <alignment horizontal="center" vertical="center" wrapText="1"/>
    </xf>
    <xf numFmtId="0" fontId="14" fillId="2" borderId="17" xfId="0" applyFont="1" applyFill="1" applyBorder="1" applyAlignment="1">
      <alignment horizontal="center" vertical="center" wrapText="1"/>
    </xf>
    <xf numFmtId="0" fontId="24" fillId="2" borderId="8" xfId="0" applyFont="1" applyFill="1" applyBorder="1" applyAlignment="1">
      <alignment vertical="center" wrapText="1"/>
    </xf>
    <xf numFmtId="0" fontId="14" fillId="2" borderId="8" xfId="0" applyFont="1" applyFill="1" applyBorder="1" applyAlignment="1">
      <alignment vertical="center" wrapText="1"/>
    </xf>
    <xf numFmtId="177" fontId="16" fillId="5" borderId="5" xfId="0" applyNumberFormat="1" applyFont="1" applyFill="1" applyBorder="1" applyAlignment="1">
      <alignment horizontal="center" vertical="center"/>
    </xf>
    <xf numFmtId="49" fontId="8" fillId="4" borderId="35" xfId="0" applyNumberFormat="1" applyFont="1" applyFill="1" applyBorder="1" applyAlignment="1">
      <alignment horizontal="center" vertical="center" wrapText="1"/>
    </xf>
    <xf numFmtId="49" fontId="8" fillId="4" borderId="36" xfId="0" applyNumberFormat="1" applyFont="1" applyFill="1" applyBorder="1" applyAlignment="1">
      <alignment horizontal="center" vertical="center" wrapText="1"/>
    </xf>
    <xf numFmtId="177" fontId="9" fillId="4" borderId="13" xfId="0" applyNumberFormat="1" applyFont="1" applyFill="1" applyBorder="1" applyAlignment="1">
      <alignment horizontal="center" vertical="center"/>
    </xf>
    <xf numFmtId="0" fontId="9" fillId="4" borderId="37" xfId="0" applyFont="1" applyFill="1" applyBorder="1" applyAlignment="1">
      <alignment horizontal="center" vertical="center"/>
    </xf>
    <xf numFmtId="49" fontId="9" fillId="4" borderId="12" xfId="0" applyNumberFormat="1" applyFont="1" applyFill="1" applyBorder="1" applyAlignment="1">
      <alignment horizontal="center" vertical="center" wrapText="1"/>
    </xf>
    <xf numFmtId="0" fontId="9" fillId="4" borderId="13" xfId="0" applyFont="1" applyFill="1" applyBorder="1" applyAlignment="1">
      <alignment horizontal="center" vertical="center"/>
    </xf>
    <xf numFmtId="9" fontId="9" fillId="4" borderId="13" xfId="11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 wrapText="1"/>
    </xf>
    <xf numFmtId="0" fontId="12" fillId="3" borderId="28" xfId="0" applyFont="1" applyFill="1" applyBorder="1" applyAlignment="1">
      <alignment horizontal="center" vertical="center" wrapText="1"/>
    </xf>
    <xf numFmtId="177" fontId="9" fillId="3" borderId="28" xfId="0" applyNumberFormat="1" applyFont="1" applyFill="1" applyBorder="1" applyAlignment="1">
      <alignment horizontal="center" vertical="center" wrapText="1"/>
    </xf>
    <xf numFmtId="177" fontId="8" fillId="3" borderId="28" xfId="0" applyNumberFormat="1" applyFont="1" applyFill="1" applyBorder="1" applyAlignment="1">
      <alignment horizontal="center" vertical="center" wrapText="1"/>
    </xf>
    <xf numFmtId="177" fontId="12" fillId="3" borderId="28" xfId="0" applyNumberFormat="1" applyFont="1" applyFill="1" applyBorder="1" applyAlignment="1">
      <alignment horizontal="center" vertical="center" wrapText="1"/>
    </xf>
    <xf numFmtId="0" fontId="12" fillId="3" borderId="29" xfId="0" applyFont="1" applyFill="1" applyBorder="1" applyAlignment="1">
      <alignment horizontal="center" vertical="center" wrapText="1"/>
    </xf>
    <xf numFmtId="0" fontId="13" fillId="3" borderId="21" xfId="0" applyFont="1" applyFill="1" applyBorder="1" applyAlignment="1">
      <alignment horizontal="center" vertical="center" wrapText="1"/>
    </xf>
    <xf numFmtId="0" fontId="25" fillId="3" borderId="10" xfId="0" applyFont="1" applyFill="1" applyBorder="1" applyAlignment="1">
      <alignment horizontal="left" vertical="center" wrapText="1"/>
    </xf>
    <xf numFmtId="0" fontId="25" fillId="3" borderId="11" xfId="0" applyFont="1" applyFill="1" applyBorder="1" applyAlignment="1">
      <alignment horizontal="left" vertical="center" wrapText="1"/>
    </xf>
    <xf numFmtId="0" fontId="8" fillId="2" borderId="38" xfId="0" applyFont="1" applyFill="1" applyBorder="1" applyAlignment="1">
      <alignment horizontal="center" vertical="center" wrapText="1"/>
    </xf>
    <xf numFmtId="0" fontId="16" fillId="2" borderId="39" xfId="0" applyFont="1" applyFill="1" applyBorder="1" applyAlignment="1">
      <alignment horizontal="center" vertical="center"/>
    </xf>
    <xf numFmtId="177" fontId="16" fillId="2" borderId="39" xfId="0" applyNumberFormat="1" applyFont="1" applyFill="1" applyBorder="1" applyAlignment="1">
      <alignment horizontal="center" vertical="center"/>
    </xf>
    <xf numFmtId="0" fontId="14" fillId="2" borderId="40" xfId="0" applyFont="1" applyFill="1" applyBorder="1" applyAlignment="1">
      <alignment vertical="center" wrapText="1"/>
    </xf>
    <xf numFmtId="0" fontId="8" fillId="2" borderId="4" xfId="0" applyFont="1" applyFill="1" applyBorder="1" applyAlignment="1">
      <alignment horizontal="center" vertical="center" wrapText="1"/>
    </xf>
    <xf numFmtId="177" fontId="16" fillId="2" borderId="28" xfId="0" applyNumberFormat="1" applyFont="1" applyFill="1" applyBorder="1" applyAlignment="1">
      <alignment horizontal="center" vertical="center"/>
    </xf>
    <xf numFmtId="49" fontId="8" fillId="4" borderId="41" xfId="0" applyNumberFormat="1" applyFont="1" applyFill="1" applyBorder="1" applyAlignment="1">
      <alignment horizontal="center" vertical="center" wrapText="1"/>
    </xf>
    <xf numFmtId="0" fontId="9" fillId="4" borderId="42" xfId="0" applyFont="1" applyFill="1" applyBorder="1" applyAlignment="1">
      <alignment horizontal="center" vertical="center"/>
    </xf>
    <xf numFmtId="177" fontId="9" fillId="4" borderId="42" xfId="0" applyNumberFormat="1" applyFont="1" applyFill="1" applyBorder="1" applyAlignment="1">
      <alignment horizontal="center" vertical="center"/>
    </xf>
    <xf numFmtId="0" fontId="9" fillId="4" borderId="43" xfId="0" applyFont="1" applyFill="1" applyBorder="1" applyAlignment="1">
      <alignment horizontal="center" vertical="center"/>
    </xf>
    <xf numFmtId="179" fontId="16" fillId="5" borderId="5" xfId="0" applyNumberFormat="1" applyFont="1" applyFill="1" applyBorder="1" applyAlignment="1">
      <alignment horizontal="center" vertical="center"/>
    </xf>
    <xf numFmtId="7" fontId="16" fillId="0" borderId="5" xfId="0" applyNumberFormat="1" applyFont="1" applyFill="1" applyBorder="1" applyAlignment="1">
      <alignment horizontal="center" vertical="center"/>
    </xf>
    <xf numFmtId="49" fontId="8" fillId="6" borderId="12" xfId="0" applyNumberFormat="1" applyFont="1" applyFill="1" applyBorder="1" applyAlignment="1">
      <alignment horizontal="center" vertical="center" wrapText="1"/>
    </xf>
    <xf numFmtId="0" fontId="9" fillId="6" borderId="13" xfId="0" applyFont="1" applyFill="1" applyBorder="1" applyAlignment="1">
      <alignment horizontal="center" vertical="center"/>
    </xf>
    <xf numFmtId="177" fontId="9" fillId="6" borderId="13" xfId="0" applyNumberFormat="1" applyFont="1" applyFill="1" applyBorder="1" applyAlignment="1">
      <alignment horizontal="center" vertical="center"/>
    </xf>
    <xf numFmtId="0" fontId="9" fillId="6" borderId="37" xfId="0" applyFont="1" applyFill="1" applyBorder="1" applyAlignment="1">
      <alignment horizontal="center" vertical="center"/>
    </xf>
    <xf numFmtId="49" fontId="8" fillId="6" borderId="44" xfId="0" applyNumberFormat="1" applyFont="1" applyFill="1" applyBorder="1" applyAlignment="1">
      <alignment horizontal="center" vertical="center" wrapText="1"/>
    </xf>
    <xf numFmtId="0" fontId="9" fillId="6" borderId="45" xfId="0" applyFont="1" applyFill="1" applyBorder="1" applyAlignment="1">
      <alignment horizontal="center" vertical="center"/>
    </xf>
    <xf numFmtId="177" fontId="9" fillId="6" borderId="45" xfId="0" applyNumberFormat="1" applyFont="1" applyFill="1" applyBorder="1" applyAlignment="1">
      <alignment horizontal="center" vertical="center"/>
    </xf>
    <xf numFmtId="177" fontId="9" fillId="6" borderId="46" xfId="0" applyNumberFormat="1" applyFont="1" applyFill="1" applyBorder="1" applyAlignment="1">
      <alignment horizontal="center" vertical="center"/>
    </xf>
    <xf numFmtId="0" fontId="9" fillId="6" borderId="47" xfId="0" applyFont="1" applyFill="1" applyBorder="1" applyAlignment="1">
      <alignment horizontal="center" vertical="center"/>
    </xf>
    <xf numFmtId="177" fontId="9" fillId="6" borderId="48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4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177" fontId="4" fillId="0" borderId="0" xfId="0" applyNumberFormat="1" applyFont="1" applyFill="1" applyAlignment="1">
      <alignment vertical="center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_ET_STYLE_NoName_00_" xfId="17"/>
    <cellStyle name="标题" xfId="18" builtinId="15"/>
    <cellStyle name="解释性文本" xfId="19" builtinId="53"/>
    <cellStyle name="标题 1" xfId="20" builtinId="16"/>
    <cellStyle name="0,0_x000d__x000a_NA_x000d__x000a_" xfId="21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Normal_Sheet1" xfId="51"/>
    <cellStyle name="常规 2" xfId="52"/>
    <cellStyle name="쉼표 [0]_2006 BHC Conference in JEJU Budget (Basic, Eng)" xfId="53"/>
    <cellStyle name="표준_2006 BHC Conference in JEJU Budget (Basic, Eng)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7"/>
  <sheetViews>
    <sheetView showGridLines="0" tabSelected="1" topLeftCell="A58" workbookViewId="0">
      <selection activeCell="C79" sqref="C79"/>
    </sheetView>
  </sheetViews>
  <sheetFormatPr defaultColWidth="9" defaultRowHeight="15" outlineLevelCol="7"/>
  <cols>
    <col min="1" max="1" width="0.25" style="3" customWidth="1"/>
    <col min="2" max="2" width="24.5" style="4" customWidth="1"/>
    <col min="3" max="3" width="20.625" style="4" customWidth="1"/>
    <col min="4" max="4" width="20.625" style="5" customWidth="1"/>
    <col min="5" max="5" width="13.25" style="5" customWidth="1"/>
    <col min="6" max="6" width="14.5" style="5" customWidth="1"/>
    <col min="7" max="7" width="32.5" style="6" customWidth="1"/>
    <col min="8" max="16384" width="9" style="3"/>
  </cols>
  <sheetData>
    <row r="1" ht="33.75" customHeight="1" spans="2:7">
      <c r="B1" s="7" t="s">
        <v>0</v>
      </c>
      <c r="C1" s="8"/>
      <c r="D1" s="8"/>
      <c r="E1" s="8"/>
      <c r="F1" s="8"/>
      <c r="G1" s="9"/>
    </row>
    <row r="2" s="1" customFormat="1" ht="20.1" customHeight="1" spans="2:7">
      <c r="B2" s="10" t="s">
        <v>1</v>
      </c>
      <c r="C2" s="11" t="s">
        <v>2</v>
      </c>
      <c r="D2" s="12" t="s">
        <v>3</v>
      </c>
      <c r="E2" s="13"/>
      <c r="F2" s="11" t="s">
        <v>4</v>
      </c>
      <c r="G2" s="14"/>
    </row>
    <row r="3" s="1" customFormat="1" ht="20.1" customHeight="1" spans="2:7">
      <c r="B3" s="15"/>
      <c r="C3" s="11" t="s">
        <v>5</v>
      </c>
      <c r="D3" s="12" t="s">
        <v>6</v>
      </c>
      <c r="E3" s="13"/>
      <c r="F3" s="11" t="s">
        <v>7</v>
      </c>
      <c r="G3" s="16" t="s">
        <v>8</v>
      </c>
    </row>
    <row r="4" s="1" customFormat="1" ht="20.1" customHeight="1" spans="2:7">
      <c r="B4" s="15"/>
      <c r="C4" s="11" t="s">
        <v>9</v>
      </c>
      <c r="D4" s="17" t="s">
        <v>10</v>
      </c>
      <c r="E4" s="13"/>
      <c r="F4" s="18" t="s">
        <v>11</v>
      </c>
      <c r="G4" s="14" t="s">
        <v>12</v>
      </c>
    </row>
    <row r="5" s="1" customFormat="1" ht="20.1" customHeight="1" spans="2:7">
      <c r="B5" s="15"/>
      <c r="C5" s="11" t="s">
        <v>13</v>
      </c>
      <c r="D5" s="17" t="s">
        <v>14</v>
      </c>
      <c r="E5" s="13"/>
      <c r="F5" s="18" t="s">
        <v>15</v>
      </c>
      <c r="G5" s="16" t="s">
        <v>16</v>
      </c>
    </row>
    <row r="6" s="1" customFormat="1" ht="20.1" customHeight="1" spans="2:7">
      <c r="B6" s="15"/>
      <c r="C6" s="19" t="s">
        <v>17</v>
      </c>
      <c r="D6" s="20"/>
      <c r="E6" s="21" t="s">
        <v>18</v>
      </c>
      <c r="F6" s="21"/>
      <c r="G6" s="22"/>
    </row>
    <row r="7" s="1" customFormat="1" ht="20.1" customHeight="1" spans="2:7">
      <c r="B7" s="15"/>
      <c r="C7" s="19" t="s">
        <v>19</v>
      </c>
      <c r="D7" s="20"/>
      <c r="E7" s="21" t="s">
        <v>20</v>
      </c>
      <c r="F7" s="21"/>
      <c r="G7" s="22"/>
    </row>
    <row r="8" s="1" customFormat="1" ht="20.1" customHeight="1" spans="2:7">
      <c r="B8" s="15"/>
      <c r="C8" s="19" t="s">
        <v>21</v>
      </c>
      <c r="D8" s="20"/>
      <c r="E8" s="23" t="s">
        <v>22</v>
      </c>
      <c r="F8" s="24"/>
      <c r="G8" s="25"/>
    </row>
    <row r="9" s="1" customFormat="1" ht="20.1" customHeight="1" spans="2:7">
      <c r="B9" s="15"/>
      <c r="C9" s="26" t="s">
        <v>23</v>
      </c>
      <c r="D9" s="27"/>
      <c r="E9" s="28"/>
      <c r="F9" s="29"/>
      <c r="G9" s="30"/>
    </row>
    <row r="10" s="1" customFormat="1" ht="20.1" customHeight="1" spans="2:7">
      <c r="B10" s="31"/>
      <c r="C10" s="32" t="s">
        <v>24</v>
      </c>
      <c r="D10" s="33"/>
      <c r="E10" s="34"/>
      <c r="F10" s="34"/>
      <c r="G10" s="35"/>
    </row>
    <row r="11" s="1" customFormat="1" ht="20.1" customHeight="1" spans="2:7">
      <c r="B11" s="36" t="s">
        <v>25</v>
      </c>
      <c r="C11" s="37" t="s">
        <v>26</v>
      </c>
      <c r="D11" s="38"/>
      <c r="E11" s="39" t="s">
        <v>27</v>
      </c>
      <c r="F11" s="40" t="s">
        <v>28</v>
      </c>
      <c r="G11" s="41"/>
    </row>
    <row r="12" s="1" customFormat="1" ht="20.1" customHeight="1" spans="2:7">
      <c r="B12" s="42" t="s">
        <v>29</v>
      </c>
      <c r="C12" s="43" t="s">
        <v>30</v>
      </c>
      <c r="D12" s="44"/>
      <c r="E12" s="45" t="s">
        <v>31</v>
      </c>
      <c r="F12" s="46">
        <v>13511070014</v>
      </c>
      <c r="G12" s="47"/>
    </row>
    <row r="13" s="1" customFormat="1" ht="20.1" customHeight="1" spans="2:7">
      <c r="B13" s="48" t="s">
        <v>32</v>
      </c>
      <c r="C13" s="49"/>
      <c r="D13" s="49"/>
      <c r="E13" s="49"/>
      <c r="F13" s="49"/>
      <c r="G13" s="50"/>
    </row>
    <row r="14" s="2" customFormat="1" ht="20.1" customHeight="1" spans="2:7">
      <c r="B14" s="51" t="s">
        <v>33</v>
      </c>
      <c r="C14" s="52" t="s">
        <v>34</v>
      </c>
      <c r="D14" s="52" t="s">
        <v>35</v>
      </c>
      <c r="E14" s="52" t="s">
        <v>36</v>
      </c>
      <c r="F14" s="52" t="s">
        <v>37</v>
      </c>
      <c r="G14" s="53" t="s">
        <v>38</v>
      </c>
    </row>
    <row r="15" s="2" customFormat="1" ht="20.1" customHeight="1" spans="2:7">
      <c r="B15" s="54" t="s">
        <v>39</v>
      </c>
      <c r="C15" s="55" t="s">
        <v>40</v>
      </c>
      <c r="D15" s="56"/>
      <c r="E15" s="56"/>
      <c r="F15" s="56"/>
      <c r="G15" s="57"/>
    </row>
    <row r="16" s="2" customFormat="1" ht="19.5" customHeight="1" spans="1:7">
      <c r="A16" s="58"/>
      <c r="B16" s="59" t="s">
        <v>41</v>
      </c>
      <c r="C16" s="60">
        <v>10</v>
      </c>
      <c r="D16" s="61">
        <v>980</v>
      </c>
      <c r="E16" s="60">
        <v>3</v>
      </c>
      <c r="F16" s="61">
        <f>E16*D16*C16</f>
        <v>29400</v>
      </c>
      <c r="G16" s="62" t="s">
        <v>42</v>
      </c>
    </row>
    <row r="17" s="2" customFormat="1" ht="19.5" customHeight="1" spans="1:7">
      <c r="A17" s="58"/>
      <c r="B17" s="59" t="s">
        <v>41</v>
      </c>
      <c r="C17" s="60">
        <v>1</v>
      </c>
      <c r="D17" s="61">
        <v>2550</v>
      </c>
      <c r="E17" s="60">
        <v>4</v>
      </c>
      <c r="F17" s="61">
        <f t="shared" ref="F17" si="0">E17*D17*C17</f>
        <v>10200</v>
      </c>
      <c r="G17" s="62" t="s">
        <v>43</v>
      </c>
    </row>
    <row r="18" s="2" customFormat="1" ht="20.1" hidden="1" customHeight="1" spans="1:7">
      <c r="A18" s="58"/>
      <c r="B18" s="63" t="s">
        <v>44</v>
      </c>
      <c r="C18" s="55" t="s">
        <v>40</v>
      </c>
      <c r="D18" s="56"/>
      <c r="E18" s="56"/>
      <c r="F18" s="56"/>
      <c r="G18" s="57"/>
    </row>
    <row r="19" s="2" customFormat="1" ht="20.1" hidden="1" customHeight="1" spans="1:7">
      <c r="A19" s="58"/>
      <c r="B19" s="59"/>
      <c r="C19" s="60"/>
      <c r="D19" s="61"/>
      <c r="E19" s="60"/>
      <c r="F19" s="61"/>
      <c r="G19" s="64"/>
    </row>
    <row r="20" s="2" customFormat="1" ht="20.1" hidden="1" customHeight="1" spans="1:7">
      <c r="A20" s="58"/>
      <c r="B20" s="59"/>
      <c r="C20" s="60"/>
      <c r="D20" s="61"/>
      <c r="E20" s="60"/>
      <c r="F20" s="61"/>
      <c r="G20" s="64"/>
    </row>
    <row r="21" s="2" customFormat="1" ht="20.1" hidden="1" customHeight="1" spans="1:7">
      <c r="A21" s="58"/>
      <c r="B21" s="65"/>
      <c r="C21" s="60"/>
      <c r="D21" s="61"/>
      <c r="E21" s="60"/>
      <c r="F21" s="61"/>
      <c r="G21" s="66"/>
    </row>
    <row r="22" s="2" customFormat="1" ht="20.1" customHeight="1" spans="2:7">
      <c r="B22" s="67" t="s">
        <v>45</v>
      </c>
      <c r="C22" s="68"/>
      <c r="D22" s="68"/>
      <c r="E22" s="68"/>
      <c r="F22" s="69">
        <f>SUM(F16:F17)</f>
        <v>39600</v>
      </c>
      <c r="G22" s="70"/>
    </row>
    <row r="23" ht="20.1" hidden="1" customHeight="1" spans="2:7">
      <c r="B23" s="71" t="s">
        <v>46</v>
      </c>
      <c r="C23" s="72"/>
      <c r="D23" s="72"/>
      <c r="E23" s="72"/>
      <c r="F23" s="72"/>
      <c r="G23" s="73"/>
    </row>
    <row r="24" ht="20.1" hidden="1" customHeight="1" spans="1:7">
      <c r="A24" s="74"/>
      <c r="B24" s="75" t="s">
        <v>33</v>
      </c>
      <c r="C24" s="52" t="s">
        <v>34</v>
      </c>
      <c r="D24" s="52" t="s">
        <v>47</v>
      </c>
      <c r="E24" s="76" t="s">
        <v>48</v>
      </c>
      <c r="F24" s="52" t="s">
        <v>37</v>
      </c>
      <c r="G24" s="77" t="s">
        <v>49</v>
      </c>
    </row>
    <row r="25" s="2" customFormat="1" ht="20.1" hidden="1" customHeight="1" spans="1:7">
      <c r="A25" s="58"/>
      <c r="B25" s="78"/>
      <c r="C25" s="60"/>
      <c r="D25" s="61"/>
      <c r="E25" s="60">
        <v>0</v>
      </c>
      <c r="F25" s="61">
        <f>E25*D25*C25</f>
        <v>0</v>
      </c>
      <c r="G25" s="79"/>
    </row>
    <row r="26" s="2" customFormat="1" ht="20.1" hidden="1" customHeight="1" spans="1:7">
      <c r="A26" s="58"/>
      <c r="B26" s="78"/>
      <c r="C26" s="60"/>
      <c r="D26" s="61"/>
      <c r="E26" s="60">
        <v>0</v>
      </c>
      <c r="F26" s="61">
        <f t="shared" ref="F26:F27" si="1">E26*D26*C26</f>
        <v>0</v>
      </c>
      <c r="G26" s="79"/>
    </row>
    <row r="27" s="2" customFormat="1" ht="20.1" hidden="1" customHeight="1" spans="1:7">
      <c r="A27" s="58"/>
      <c r="B27" s="80"/>
      <c r="C27" s="81"/>
      <c r="D27" s="82"/>
      <c r="E27" s="81">
        <v>0</v>
      </c>
      <c r="F27" s="61">
        <f t="shared" si="1"/>
        <v>0</v>
      </c>
      <c r="G27" s="83"/>
    </row>
    <row r="28" ht="20.1" hidden="1" customHeight="1" spans="1:7">
      <c r="A28" s="74"/>
      <c r="B28" s="84" t="s">
        <v>50</v>
      </c>
      <c r="C28" s="68"/>
      <c r="D28" s="68"/>
      <c r="E28" s="68"/>
      <c r="F28" s="69">
        <f>SUM(F25:F26)</f>
        <v>0</v>
      </c>
      <c r="G28" s="70"/>
    </row>
    <row r="29" ht="20.1" customHeight="1" spans="2:7">
      <c r="B29" s="71" t="s">
        <v>51</v>
      </c>
      <c r="C29" s="72"/>
      <c r="D29" s="72"/>
      <c r="E29" s="72"/>
      <c r="F29" s="72"/>
      <c r="G29" s="73"/>
    </row>
    <row r="30" ht="20.1" customHeight="1" spans="2:7">
      <c r="B30" s="85" t="s">
        <v>33</v>
      </c>
      <c r="C30" s="52" t="s">
        <v>34</v>
      </c>
      <c r="D30" s="52" t="s">
        <v>47</v>
      </c>
      <c r="E30" s="76" t="s">
        <v>48</v>
      </c>
      <c r="F30" s="52" t="s">
        <v>37</v>
      </c>
      <c r="G30" s="77" t="s">
        <v>49</v>
      </c>
    </row>
    <row r="31" ht="20.1" customHeight="1" spans="2:7">
      <c r="B31" s="86" t="s">
        <v>52</v>
      </c>
      <c r="C31" s="60">
        <v>1</v>
      </c>
      <c r="D31" s="61">
        <v>2200</v>
      </c>
      <c r="E31" s="60">
        <v>1</v>
      </c>
      <c r="F31" s="87">
        <f>E31*D31*C31</f>
        <v>2200</v>
      </c>
      <c r="G31" s="79" t="s">
        <v>53</v>
      </c>
    </row>
    <row r="32" ht="20.1" customHeight="1" spans="2:7">
      <c r="B32" s="86" t="s">
        <v>52</v>
      </c>
      <c r="C32" s="60">
        <v>1</v>
      </c>
      <c r="D32" s="88">
        <v>500</v>
      </c>
      <c r="E32" s="60">
        <v>1</v>
      </c>
      <c r="F32" s="87">
        <f>E32*D32*C32</f>
        <v>500</v>
      </c>
      <c r="G32" s="79" t="s">
        <v>54</v>
      </c>
    </row>
    <row r="33" ht="20.1" customHeight="1" spans="2:7">
      <c r="B33" s="89" t="s">
        <v>55</v>
      </c>
      <c r="C33" s="81">
        <v>1</v>
      </c>
      <c r="D33" s="82">
        <v>800</v>
      </c>
      <c r="E33" s="81">
        <v>1</v>
      </c>
      <c r="F33" s="61">
        <f>E33*D33*C33</f>
        <v>800</v>
      </c>
      <c r="G33" s="83" t="s">
        <v>56</v>
      </c>
    </row>
    <row r="34" ht="20.1" customHeight="1" spans="2:7">
      <c r="B34" s="67" t="s">
        <v>50</v>
      </c>
      <c r="C34" s="68"/>
      <c r="D34" s="68"/>
      <c r="E34" s="68"/>
      <c r="F34" s="69">
        <f>SUM(F31:F33)</f>
        <v>3500</v>
      </c>
      <c r="G34" s="70"/>
    </row>
    <row r="35" ht="20.1" customHeight="1" spans="2:7">
      <c r="B35" s="71" t="s">
        <v>57</v>
      </c>
      <c r="C35" s="90"/>
      <c r="D35" s="90"/>
      <c r="E35" s="90"/>
      <c r="F35" s="90"/>
      <c r="G35" s="91"/>
    </row>
    <row r="36" ht="20.1" customHeight="1" spans="2:7">
      <c r="B36" s="92" t="s">
        <v>33</v>
      </c>
      <c r="C36" s="93" t="s">
        <v>34</v>
      </c>
      <c r="D36" s="94" t="s">
        <v>58</v>
      </c>
      <c r="E36" s="95" t="s">
        <v>48</v>
      </c>
      <c r="F36" s="94" t="s">
        <v>37</v>
      </c>
      <c r="G36" s="96" t="s">
        <v>49</v>
      </c>
    </row>
    <row r="37" ht="20.1" customHeight="1" spans="1:7">
      <c r="A37" s="74"/>
      <c r="B37" s="97" t="s">
        <v>59</v>
      </c>
      <c r="C37" s="55" t="s">
        <v>60</v>
      </c>
      <c r="D37" s="56"/>
      <c r="E37" s="56"/>
      <c r="F37" s="56"/>
      <c r="G37" s="57"/>
    </row>
    <row r="38" ht="20.1" hidden="1" customHeight="1" spans="1:7">
      <c r="A38" s="74"/>
      <c r="B38" s="98" t="s">
        <v>61</v>
      </c>
      <c r="C38" s="99"/>
      <c r="D38" s="100"/>
      <c r="E38" s="99">
        <v>0</v>
      </c>
      <c r="F38" s="100">
        <f>E38*D38*C38</f>
        <v>0</v>
      </c>
      <c r="G38" s="101" t="s">
        <v>62</v>
      </c>
    </row>
    <row r="39" ht="20.1" hidden="1" customHeight="1" spans="1:7">
      <c r="A39" s="74"/>
      <c r="B39" s="102"/>
      <c r="C39" s="99"/>
      <c r="D39" s="100"/>
      <c r="E39" s="99">
        <v>0</v>
      </c>
      <c r="F39" s="100">
        <f>E39*D39*C39</f>
        <v>0</v>
      </c>
      <c r="G39" s="101" t="s">
        <v>63</v>
      </c>
    </row>
    <row r="40" ht="20.1" customHeight="1" spans="1:7">
      <c r="A40" s="74"/>
      <c r="B40" s="98" t="s">
        <v>64</v>
      </c>
      <c r="C40" s="99">
        <v>1</v>
      </c>
      <c r="D40" s="100">
        <v>6000</v>
      </c>
      <c r="E40" s="99">
        <v>1</v>
      </c>
      <c r="F40" s="103">
        <f>E40*D40*C40</f>
        <v>6000</v>
      </c>
      <c r="G40" s="101" t="s">
        <v>65</v>
      </c>
    </row>
    <row r="41" ht="20.1" customHeight="1" spans="1:7">
      <c r="A41" s="74"/>
      <c r="B41" s="102"/>
      <c r="C41" s="99">
        <v>20</v>
      </c>
      <c r="D41" s="104">
        <v>25</v>
      </c>
      <c r="E41" s="99">
        <v>4</v>
      </c>
      <c r="F41" s="103">
        <f>E41*D41*C41</f>
        <v>2000</v>
      </c>
      <c r="G41" s="101" t="s">
        <v>66</v>
      </c>
    </row>
    <row r="42" ht="20.1" customHeight="1" spans="1:7">
      <c r="A42" s="74"/>
      <c r="B42" s="97" t="s">
        <v>67</v>
      </c>
      <c r="C42" s="105"/>
      <c r="D42" s="105"/>
      <c r="E42" s="105"/>
      <c r="F42" s="105"/>
      <c r="G42" s="106"/>
    </row>
    <row r="43" ht="24.95" customHeight="1" spans="1:7">
      <c r="A43" s="74"/>
      <c r="B43" s="98" t="s">
        <v>68</v>
      </c>
      <c r="C43" s="99">
        <v>20</v>
      </c>
      <c r="D43" s="107">
        <v>350</v>
      </c>
      <c r="E43" s="99">
        <v>1</v>
      </c>
      <c r="F43" s="103">
        <f t="shared" ref="F43:F49" si="2">E43*D43*C43</f>
        <v>7000</v>
      </c>
      <c r="G43" s="108" t="s">
        <v>69</v>
      </c>
    </row>
    <row r="44" ht="20.1" customHeight="1" spans="2:7">
      <c r="B44" s="109"/>
      <c r="C44" s="99">
        <v>20</v>
      </c>
      <c r="D44" s="110">
        <v>80</v>
      </c>
      <c r="E44" s="99">
        <v>1</v>
      </c>
      <c r="F44" s="103">
        <f t="shared" si="2"/>
        <v>1600</v>
      </c>
      <c r="G44" s="108" t="s">
        <v>70</v>
      </c>
    </row>
    <row r="45" ht="20.1" customHeight="1" spans="2:7">
      <c r="B45" s="109"/>
      <c r="C45" s="99">
        <v>20</v>
      </c>
      <c r="D45" s="107">
        <v>450</v>
      </c>
      <c r="E45" s="99">
        <v>1</v>
      </c>
      <c r="F45" s="103">
        <f t="shared" si="2"/>
        <v>9000</v>
      </c>
      <c r="G45" s="108" t="s">
        <v>71</v>
      </c>
    </row>
    <row r="46" ht="20.1" customHeight="1" spans="2:7">
      <c r="B46" s="109"/>
      <c r="C46" s="99">
        <v>1</v>
      </c>
      <c r="D46" s="107">
        <v>6000</v>
      </c>
      <c r="E46" s="99">
        <v>1</v>
      </c>
      <c r="F46" s="103">
        <f t="shared" si="2"/>
        <v>6000</v>
      </c>
      <c r="G46" s="108" t="s">
        <v>72</v>
      </c>
    </row>
    <row r="47" ht="20.1" customHeight="1" spans="2:7">
      <c r="B47" s="109"/>
      <c r="C47" s="99">
        <v>20</v>
      </c>
      <c r="D47" s="107">
        <v>80</v>
      </c>
      <c r="E47" s="99">
        <v>1</v>
      </c>
      <c r="F47" s="103">
        <f t="shared" si="2"/>
        <v>1600</v>
      </c>
      <c r="G47" s="108" t="s">
        <v>73</v>
      </c>
    </row>
    <row r="48" ht="20.1" customHeight="1" spans="2:7">
      <c r="B48" s="109"/>
      <c r="C48" s="99">
        <v>20</v>
      </c>
      <c r="D48" s="107">
        <v>200</v>
      </c>
      <c r="E48" s="99">
        <v>1</v>
      </c>
      <c r="F48" s="103">
        <f t="shared" si="2"/>
        <v>4000</v>
      </c>
      <c r="G48" s="108" t="s">
        <v>74</v>
      </c>
    </row>
    <row r="49" ht="20.1" customHeight="1" spans="2:7">
      <c r="B49" s="109"/>
      <c r="C49" s="99">
        <v>20</v>
      </c>
      <c r="D49" s="107">
        <v>350</v>
      </c>
      <c r="E49" s="99">
        <v>1</v>
      </c>
      <c r="F49" s="100">
        <f t="shared" si="2"/>
        <v>7000</v>
      </c>
      <c r="G49" s="108" t="s">
        <v>75</v>
      </c>
    </row>
    <row r="50" ht="20.1" customHeight="1" spans="2:7">
      <c r="B50" s="111" t="s">
        <v>76</v>
      </c>
      <c r="C50" s="55" t="s">
        <v>77</v>
      </c>
      <c r="D50" s="56"/>
      <c r="E50" s="56"/>
      <c r="F50" s="56"/>
      <c r="G50" s="57"/>
    </row>
    <row r="51" ht="20.1" customHeight="1" spans="2:7">
      <c r="B51" s="112" t="s">
        <v>78</v>
      </c>
      <c r="C51" s="99">
        <v>1</v>
      </c>
      <c r="D51" s="104">
        <v>800</v>
      </c>
      <c r="E51" s="99">
        <v>4</v>
      </c>
      <c r="F51" s="103">
        <f>E51*D51*C51</f>
        <v>3200</v>
      </c>
      <c r="G51" s="101" t="s">
        <v>79</v>
      </c>
    </row>
    <row r="52" ht="20.1" customHeight="1" spans="2:7">
      <c r="B52" s="113" t="s">
        <v>80</v>
      </c>
      <c r="C52" s="114">
        <v>20</v>
      </c>
      <c r="D52" s="115">
        <v>25</v>
      </c>
      <c r="E52" s="114">
        <v>4</v>
      </c>
      <c r="F52" s="116">
        <f>E52*D52*C52</f>
        <v>2000</v>
      </c>
      <c r="G52" s="117"/>
    </row>
    <row r="53" s="2" customFormat="1" ht="20.1" customHeight="1" spans="2:7">
      <c r="B53" s="118" t="s">
        <v>81</v>
      </c>
      <c r="C53" s="68"/>
      <c r="D53" s="69"/>
      <c r="E53" s="69"/>
      <c r="F53" s="69">
        <f>SUM(F40:F52)</f>
        <v>49400</v>
      </c>
      <c r="G53" s="119"/>
    </row>
    <row r="54" s="2" customFormat="1" ht="20.1" customHeight="1" spans="2:7">
      <c r="B54" s="120" t="s">
        <v>82</v>
      </c>
      <c r="C54" s="90"/>
      <c r="D54" s="90"/>
      <c r="E54" s="90"/>
      <c r="F54" s="90"/>
      <c r="G54" s="91"/>
    </row>
    <row r="55" ht="20.1" customHeight="1" spans="2:7">
      <c r="B55" s="121" t="s">
        <v>33</v>
      </c>
      <c r="C55" s="122" t="s">
        <v>34</v>
      </c>
      <c r="D55" s="123" t="s">
        <v>58</v>
      </c>
      <c r="E55" s="123" t="s">
        <v>48</v>
      </c>
      <c r="F55" s="124" t="s">
        <v>37</v>
      </c>
      <c r="G55" s="125" t="s">
        <v>49</v>
      </c>
    </row>
    <row r="56" ht="20.1" customHeight="1" spans="2:7">
      <c r="B56" s="126" t="s">
        <v>83</v>
      </c>
      <c r="C56" s="60">
        <v>20</v>
      </c>
      <c r="D56" s="100">
        <v>40</v>
      </c>
      <c r="E56" s="99">
        <v>0</v>
      </c>
      <c r="F56" s="103">
        <f>E56*D56*C56</f>
        <v>0</v>
      </c>
      <c r="G56" s="127" t="s">
        <v>84</v>
      </c>
    </row>
    <row r="57" ht="20.1" customHeight="1" spans="2:7">
      <c r="B57" s="126" t="s">
        <v>85</v>
      </c>
      <c r="C57" s="60">
        <v>20</v>
      </c>
      <c r="D57" s="100">
        <v>20</v>
      </c>
      <c r="E57" s="99">
        <v>1</v>
      </c>
      <c r="F57" s="103">
        <f>E57*D57*C57</f>
        <v>400</v>
      </c>
      <c r="G57" s="128"/>
    </row>
    <row r="58" ht="20.1" customHeight="1" spans="2:7">
      <c r="B58" s="126" t="s">
        <v>86</v>
      </c>
      <c r="C58" s="60">
        <v>20</v>
      </c>
      <c r="D58" s="100">
        <v>20</v>
      </c>
      <c r="E58" s="99">
        <v>1</v>
      </c>
      <c r="F58" s="129">
        <f>E58*D58*C58</f>
        <v>400</v>
      </c>
      <c r="G58" s="128"/>
    </row>
    <row r="59" ht="20.1" customHeight="1" spans="2:7">
      <c r="B59" s="126" t="s">
        <v>87</v>
      </c>
      <c r="C59" s="60">
        <v>20</v>
      </c>
      <c r="D59" s="100">
        <v>5</v>
      </c>
      <c r="E59" s="99">
        <v>0</v>
      </c>
      <c r="F59" s="100">
        <f t="shared" ref="F59" si="3">E59*D59*C59</f>
        <v>0</v>
      </c>
      <c r="G59" s="127" t="s">
        <v>88</v>
      </c>
    </row>
    <row r="60" ht="20.1" customHeight="1" spans="2:7">
      <c r="B60" s="118" t="s">
        <v>89</v>
      </c>
      <c r="C60" s="68"/>
      <c r="D60" s="69"/>
      <c r="E60" s="69"/>
      <c r="F60" s="69">
        <f>SUM(F56:F59)</f>
        <v>800</v>
      </c>
      <c r="G60" s="119"/>
    </row>
    <row r="61" ht="20.1" customHeight="1" spans="2:7">
      <c r="B61" s="130" t="s">
        <v>90</v>
      </c>
      <c r="C61" s="131"/>
      <c r="D61" s="132"/>
      <c r="E61" s="132"/>
      <c r="F61" s="132">
        <f>F22+F28+F34+F53+F60</f>
        <v>93300</v>
      </c>
      <c r="G61" s="133"/>
    </row>
    <row r="62" s="2" customFormat="1" ht="20.1" customHeight="1" spans="2:7">
      <c r="B62" s="134" t="s">
        <v>91</v>
      </c>
      <c r="C62" s="135"/>
      <c r="D62" s="136">
        <v>0.08</v>
      </c>
      <c r="E62" s="132"/>
      <c r="F62" s="132">
        <f>F61*0.08</f>
        <v>7464</v>
      </c>
      <c r="G62" s="133"/>
    </row>
    <row r="63" ht="20.1" customHeight="1" spans="2:7">
      <c r="B63" s="120" t="s">
        <v>92</v>
      </c>
      <c r="C63" s="90"/>
      <c r="D63" s="90"/>
      <c r="E63" s="90"/>
      <c r="F63" s="90"/>
      <c r="G63" s="91"/>
    </row>
    <row r="64" ht="20.1" customHeight="1" spans="2:7">
      <c r="B64" s="137" t="s">
        <v>33</v>
      </c>
      <c r="C64" s="138" t="s">
        <v>34</v>
      </c>
      <c r="D64" s="139" t="s">
        <v>93</v>
      </c>
      <c r="E64" s="140" t="s">
        <v>48</v>
      </c>
      <c r="F64" s="141" t="s">
        <v>37</v>
      </c>
      <c r="G64" s="142" t="s">
        <v>38</v>
      </c>
    </row>
    <row r="65" ht="20.1" customHeight="1" spans="2:7">
      <c r="B65" s="143" t="s">
        <v>94</v>
      </c>
      <c r="C65" s="56"/>
      <c r="D65" s="144"/>
      <c r="E65" s="144"/>
      <c r="F65" s="144"/>
      <c r="G65" s="145"/>
    </row>
    <row r="66" ht="20.1" customHeight="1" spans="2:7">
      <c r="B66" s="146" t="s">
        <v>95</v>
      </c>
      <c r="C66" s="147">
        <v>1</v>
      </c>
      <c r="D66" s="148">
        <v>300</v>
      </c>
      <c r="E66" s="147">
        <v>3</v>
      </c>
      <c r="F66" s="148">
        <f>C66*D66*E66</f>
        <v>900</v>
      </c>
      <c r="G66" s="149"/>
    </row>
    <row r="67" ht="20.1" customHeight="1" spans="2:7">
      <c r="B67" s="146" t="s">
        <v>96</v>
      </c>
      <c r="C67" s="147">
        <v>1</v>
      </c>
      <c r="D67" s="148">
        <v>5017</v>
      </c>
      <c r="E67" s="147">
        <v>1</v>
      </c>
      <c r="F67" s="148">
        <f>C67*D67*E67</f>
        <v>5017</v>
      </c>
      <c r="G67" s="149"/>
    </row>
    <row r="68" ht="20.1" customHeight="1" spans="2:7">
      <c r="B68" s="150" t="s">
        <v>97</v>
      </c>
      <c r="C68" s="114">
        <v>1</v>
      </c>
      <c r="D68" s="151">
        <v>400</v>
      </c>
      <c r="E68" s="114">
        <v>5</v>
      </c>
      <c r="F68" s="148">
        <f t="shared" ref="F68" si="4">C68*D68*E68</f>
        <v>2000</v>
      </c>
      <c r="G68" s="149" t="s">
        <v>98</v>
      </c>
    </row>
    <row r="69" ht="20.1" customHeight="1" spans="2:7">
      <c r="B69" s="118" t="s">
        <v>99</v>
      </c>
      <c r="C69" s="68"/>
      <c r="D69" s="69"/>
      <c r="E69" s="69"/>
      <c r="F69" s="69">
        <f>SUM(F66:F68)</f>
        <v>7917</v>
      </c>
      <c r="G69" s="119"/>
    </row>
    <row r="70" ht="20.1" customHeight="1" spans="2:7">
      <c r="B70" s="152" t="s">
        <v>100</v>
      </c>
      <c r="C70" s="153"/>
      <c r="D70" s="154"/>
      <c r="E70" s="154"/>
      <c r="F70" s="154">
        <f>F61+F62+F69</f>
        <v>108681</v>
      </c>
      <c r="G70" s="155"/>
    </row>
    <row r="71" ht="20.1" customHeight="1" spans="2:7">
      <c r="B71" s="89" t="s">
        <v>101</v>
      </c>
      <c r="C71" s="60">
        <v>20</v>
      </c>
      <c r="D71" s="156">
        <v>5017</v>
      </c>
      <c r="E71" s="60">
        <v>1</v>
      </c>
      <c r="F71" s="157">
        <f>E71*D71*C71</f>
        <v>100340</v>
      </c>
      <c r="G71" s="101" t="s">
        <v>102</v>
      </c>
    </row>
    <row r="72" spans="2:7">
      <c r="B72" s="86" t="s">
        <v>103</v>
      </c>
      <c r="C72" s="60">
        <v>1</v>
      </c>
      <c r="D72" s="156">
        <v>8597</v>
      </c>
      <c r="E72" s="60">
        <v>1</v>
      </c>
      <c r="F72" s="157">
        <f>E72*D72*C72</f>
        <v>8597</v>
      </c>
      <c r="G72" s="101" t="s">
        <v>102</v>
      </c>
    </row>
    <row r="73" ht="20.1" customHeight="1" spans="2:7">
      <c r="B73" s="158" t="s">
        <v>104</v>
      </c>
      <c r="C73" s="159"/>
      <c r="D73" s="160"/>
      <c r="E73" s="160"/>
      <c r="F73" s="160">
        <f>F71+F72</f>
        <v>108937</v>
      </c>
      <c r="G73" s="161"/>
    </row>
    <row r="74" ht="20.1" customHeight="1" spans="2:7">
      <c r="B74" s="162" t="s">
        <v>105</v>
      </c>
      <c r="C74" s="163"/>
      <c r="D74" s="164"/>
      <c r="E74" s="164"/>
      <c r="F74" s="165">
        <f>F61+F62+F69+F73</f>
        <v>217618</v>
      </c>
      <c r="G74" s="166" t="s">
        <v>106</v>
      </c>
    </row>
    <row r="75" spans="2:7">
      <c r="B75" s="162" t="s">
        <v>107</v>
      </c>
      <c r="C75" s="163"/>
      <c r="D75" s="164"/>
      <c r="E75" s="164"/>
      <c r="F75" s="167">
        <f>F74/20</f>
        <v>10880.9</v>
      </c>
      <c r="G75" s="166" t="s">
        <v>106</v>
      </c>
    </row>
    <row r="77" spans="4:8">
      <c r="D77" s="168"/>
      <c r="G77" s="169"/>
      <c r="H77" s="170"/>
    </row>
    <row r="78" spans="4:8">
      <c r="D78" s="168"/>
      <c r="G78" s="169"/>
      <c r="H78" s="171"/>
    </row>
    <row r="79" spans="7:8">
      <c r="G79" s="169"/>
      <c r="H79" s="171"/>
    </row>
    <row r="80" spans="7:8">
      <c r="G80" s="169"/>
      <c r="H80" s="171"/>
    </row>
    <row r="81" spans="7:8">
      <c r="G81" s="169"/>
      <c r="H81" s="170"/>
    </row>
    <row r="82" spans="7:8">
      <c r="G82" s="169"/>
      <c r="H82" s="171"/>
    </row>
    <row r="83" spans="7:8">
      <c r="G83" s="169"/>
      <c r="H83" s="171"/>
    </row>
    <row r="84" spans="7:8">
      <c r="G84" s="169"/>
      <c r="H84" s="171"/>
    </row>
    <row r="85" spans="7:8">
      <c r="G85" s="169"/>
      <c r="H85" s="171"/>
    </row>
    <row r="86" spans="7:8">
      <c r="G86" s="169"/>
      <c r="H86" s="170"/>
    </row>
    <row r="87" spans="7:8">
      <c r="G87" s="172"/>
      <c r="H87" s="170"/>
    </row>
  </sheetData>
  <mergeCells count="35">
    <mergeCell ref="B1:G1"/>
    <mergeCell ref="D2:E2"/>
    <mergeCell ref="D3:E3"/>
    <mergeCell ref="D4:E4"/>
    <mergeCell ref="D5:E5"/>
    <mergeCell ref="C6:D6"/>
    <mergeCell ref="E6:G6"/>
    <mergeCell ref="C7:D7"/>
    <mergeCell ref="E7:G7"/>
    <mergeCell ref="C8:D8"/>
    <mergeCell ref="E8:G8"/>
    <mergeCell ref="C9:D9"/>
    <mergeCell ref="E9:G9"/>
    <mergeCell ref="D10:G10"/>
    <mergeCell ref="C11:D11"/>
    <mergeCell ref="F11:G11"/>
    <mergeCell ref="C12:D12"/>
    <mergeCell ref="F12:G12"/>
    <mergeCell ref="B13:G13"/>
    <mergeCell ref="D15:G15"/>
    <mergeCell ref="D18:G18"/>
    <mergeCell ref="B23:G23"/>
    <mergeCell ref="B29:G29"/>
    <mergeCell ref="B35:G35"/>
    <mergeCell ref="D37:G37"/>
    <mergeCell ref="B42:G42"/>
    <mergeCell ref="D50:G50"/>
    <mergeCell ref="B54:G54"/>
    <mergeCell ref="B61:C61"/>
    <mergeCell ref="B63:G63"/>
    <mergeCell ref="C65:G65"/>
    <mergeCell ref="B2:B10"/>
    <mergeCell ref="B38:B39"/>
    <mergeCell ref="B40:B41"/>
    <mergeCell ref="B43:B49"/>
  </mergeCells>
  <pageMargins left="0.196527777777778" right="0.118055555555556" top="0.432638888888889" bottom="0.313888888888889" header="0.235416666666667" footer="0.275"/>
  <pageSetup paperSize="9" scale="60" orientation="portrait"/>
  <headerFooter alignWithMargins="0">
    <oddFooter>&amp;C&amp;A&amp;R第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Novo Nordisk 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预算单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Novo Nordisk</dc:creator>
  <cp:lastModifiedBy>Administrator</cp:lastModifiedBy>
  <dcterms:created xsi:type="dcterms:W3CDTF">2004-01-13T03:37:00Z</dcterms:created>
  <cp:lastPrinted>2017-08-25T02:45:00Z</cp:lastPrinted>
  <dcterms:modified xsi:type="dcterms:W3CDTF">2017-11-14T02:15:44Z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2052-10.1.0.6930</vt:lpwstr>
  </property>
</Properties>
</file>