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86139\Desktop\工作\2020寰行中国\报价\"/>
    </mc:Choice>
  </mc:AlternateContent>
  <xr:revisionPtr revIDLastSave="0" documentId="13_ncr:1_{6B3BA46A-8F47-4640-9D9D-B4DC57923AE1}" xr6:coauthVersionLast="45" xr6:coauthVersionMax="45" xr10:uidLastSave="{00000000-0000-0000-0000-000000000000}"/>
  <bookViews>
    <workbookView xWindow="-103" yWindow="-103" windowWidth="16663" windowHeight="8863" tabRatio="684" xr2:uid="{00000000-000D-0000-FFFF-FFFF00000000}"/>
  </bookViews>
  <sheets>
    <sheet name="总览" sheetId="19" r:id="rId1"/>
    <sheet name="餐饮及住宿" sheetId="16" r:id="rId2"/>
    <sheet name="交通机票" sheetId="18" r:id="rId3"/>
    <sheet name="项目体验及物料" sheetId="17" r:id="rId4"/>
  </sheets>
  <calcPr calcId="181029"/>
</workbook>
</file>

<file path=xl/calcChain.xml><?xml version="1.0" encoding="utf-8"?>
<calcChain xmlns="http://schemas.openxmlformats.org/spreadsheetml/2006/main">
  <c r="F48" i="17" l="1"/>
  <c r="F42" i="17"/>
  <c r="F33" i="17"/>
  <c r="F28" i="17"/>
  <c r="F27" i="17"/>
  <c r="F26" i="17"/>
  <c r="F25" i="17"/>
  <c r="G9" i="18" l="1"/>
  <c r="G10" i="18"/>
  <c r="F18" i="17"/>
  <c r="F19" i="17"/>
  <c r="F11" i="17"/>
  <c r="F21" i="17"/>
  <c r="F51" i="17" l="1"/>
  <c r="F38" i="17"/>
  <c r="G32" i="16"/>
  <c r="G37" i="16" l="1"/>
  <c r="G35" i="16"/>
  <c r="G26" i="16"/>
  <c r="G24" i="16"/>
  <c r="G22" i="16"/>
  <c r="F52" i="17" l="1"/>
  <c r="G17" i="18" l="1"/>
  <c r="G16" i="18"/>
  <c r="F50" i="17"/>
  <c r="F44" i="17"/>
  <c r="F45" i="17"/>
  <c r="F49" i="17"/>
  <c r="F47" i="17"/>
  <c r="F46" i="17"/>
  <c r="F43" i="17"/>
  <c r="F41" i="17"/>
  <c r="F39" i="17"/>
  <c r="F37" i="17"/>
  <c r="F36" i="17"/>
  <c r="F35" i="17"/>
  <c r="F32" i="17"/>
  <c r="F31" i="17"/>
  <c r="F30" i="17"/>
  <c r="F24" i="17"/>
  <c r="F22" i="17"/>
  <c r="F17" i="17"/>
  <c r="F16" i="17"/>
  <c r="F14" i="17"/>
  <c r="F13" i="17"/>
  <c r="F12" i="17"/>
  <c r="F10" i="17"/>
  <c r="F9" i="17"/>
  <c r="F8" i="17"/>
  <c r="F6" i="17"/>
  <c r="F5" i="17"/>
  <c r="F53" i="17" l="1"/>
  <c r="C5" i="19" s="1"/>
  <c r="G12" i="18"/>
  <c r="G11" i="18"/>
  <c r="G8" i="18"/>
  <c r="G7" i="18"/>
  <c r="G15" i="18"/>
  <c r="G14" i="18"/>
  <c r="G13" i="18"/>
  <c r="G6" i="18"/>
  <c r="G5" i="18"/>
  <c r="G4" i="18"/>
  <c r="G41" i="16"/>
  <c r="G13" i="16"/>
  <c r="G11" i="16"/>
  <c r="G12" i="16"/>
  <c r="G10" i="16"/>
  <c r="G39" i="16"/>
  <c r="G34" i="16"/>
  <c r="G36" i="16"/>
  <c r="G38" i="16"/>
  <c r="G33" i="16"/>
  <c r="G40" i="16"/>
  <c r="G15" i="16"/>
  <c r="G16" i="16"/>
  <c r="G45" i="16"/>
  <c r="G46" i="16"/>
  <c r="G5" i="16"/>
  <c r="G6" i="16"/>
  <c r="G7" i="16"/>
  <c r="G8" i="16"/>
  <c r="G9" i="16"/>
  <c r="G17" i="16"/>
  <c r="G18" i="16"/>
  <c r="G20" i="16"/>
  <c r="G21" i="16"/>
  <c r="G23" i="16"/>
  <c r="G25" i="16"/>
  <c r="G27" i="16"/>
  <c r="G28" i="16"/>
  <c r="G29" i="16"/>
  <c r="G30" i="16"/>
  <c r="G43" i="16"/>
  <c r="G44" i="16"/>
  <c r="G31" i="16"/>
  <c r="G18" i="18" l="1"/>
  <c r="C4" i="19" s="1"/>
  <c r="G47" i="16"/>
  <c r="C3" i="19" s="1"/>
  <c r="C6" i="19" l="1"/>
  <c r="C7" i="19" s="1"/>
  <c r="C8" i="19" s="1"/>
</calcChain>
</file>

<file path=xl/sharedStrings.xml><?xml version="1.0" encoding="utf-8"?>
<sst xmlns="http://schemas.openxmlformats.org/spreadsheetml/2006/main" count="300" uniqueCount="181">
  <si>
    <t>NO.</t>
  </si>
  <si>
    <t>Items</t>
  </si>
  <si>
    <t>Detail Description</t>
  </si>
  <si>
    <t xml:space="preserve">Unit Price </t>
  </si>
  <si>
    <t xml:space="preserve"> Qty</t>
  </si>
  <si>
    <t>Day</t>
  </si>
  <si>
    <t>Sub Total</t>
  </si>
  <si>
    <t>1</t>
  </si>
  <si>
    <t xml:space="preserve"> 编号 </t>
  </si>
  <si>
    <t xml:space="preserve"> 描述                                                                             </t>
  </si>
  <si>
    <t xml:space="preserve">数量  </t>
  </si>
  <si>
    <t>次数</t>
  </si>
  <si>
    <t>嘉宾住宿</t>
  </si>
  <si>
    <t>工作人员住宿</t>
  </si>
  <si>
    <t>项目期间工作人员住宿费用</t>
  </si>
  <si>
    <t>嘉宾餐饮</t>
  </si>
  <si>
    <t>工作人员餐饮</t>
  </si>
  <si>
    <t>接送机</t>
  </si>
  <si>
    <t>接送机地接费用</t>
  </si>
  <si>
    <t>合计</t>
  </si>
  <si>
    <t>维修技师住宿</t>
    <phoneticPr fontId="2" type="noConversion"/>
  </si>
  <si>
    <t>维修技师人员住宿费用</t>
    <phoneticPr fontId="2" type="noConversion"/>
  </si>
  <si>
    <t>维修技师餐饮</t>
    <phoneticPr fontId="2" type="noConversion"/>
  </si>
  <si>
    <t>嘉宾餐饮</t>
    <phoneticPr fontId="2" type="noConversion"/>
  </si>
  <si>
    <t>嘉宾50+工作人员10+摄影摄像5</t>
    <phoneticPr fontId="2" type="noConversion"/>
  </si>
  <si>
    <t>西昌发射中心门票</t>
    <phoneticPr fontId="2" type="noConversion"/>
  </si>
  <si>
    <t>西昌发射中心讲解</t>
    <phoneticPr fontId="2" type="noConversion"/>
  </si>
  <si>
    <t>西昌发射中心专家讲解</t>
    <phoneticPr fontId="2" type="noConversion"/>
  </si>
  <si>
    <t>会议室半天</t>
    <phoneticPr fontId="2" type="noConversion"/>
  </si>
  <si>
    <t>嘉宾机票</t>
    <phoneticPr fontId="2" type="noConversion"/>
  </si>
  <si>
    <t>嘉宾水果</t>
  </si>
  <si>
    <t>小计</t>
  </si>
  <si>
    <t>单价</t>
  </si>
  <si>
    <t>备注</t>
  </si>
  <si>
    <t>Remarks</t>
  </si>
  <si>
    <t>接送嘉宾</t>
  </si>
  <si>
    <t>考斯特</t>
  </si>
  <si>
    <t>GL8</t>
  </si>
  <si>
    <t>市内接驳大巴</t>
    <phoneticPr fontId="2" type="noConversion"/>
  </si>
  <si>
    <t>2当地技师</t>
  </si>
  <si>
    <t>16教练团队+5摄影摄像+6执行+2地接+1队医</t>
  </si>
  <si>
    <t>每日房间水果（含4种当地当季水果）</t>
  </si>
  <si>
    <t>每人80万人身意外保险，试驾专用险，7天</t>
  </si>
  <si>
    <t>技师返回所在城市</t>
  </si>
  <si>
    <t>接送嘉宾，37座大巴，市内交通</t>
  </si>
  <si>
    <t>DAY2 泸沽湖银湖岛酒店</t>
    <phoneticPr fontId="3" type="noConversion"/>
  </si>
  <si>
    <t>泸沽湖欢迎仪式</t>
    <phoneticPr fontId="3" type="noConversion"/>
  </si>
  <si>
    <t>嘉宾50+16教练团队+5摄影摄像+6执行+2地接+1队医+2技师+SGM公关5</t>
    <phoneticPr fontId="2" type="noConversion"/>
  </si>
  <si>
    <t>嘉宾50+16教练团队+3摄影摄像+6执行+2地接+1队医+2技师+SGM公关5</t>
    <phoneticPr fontId="2" type="noConversion"/>
  </si>
  <si>
    <t>周1-4，周5返程</t>
    <phoneticPr fontId="2" type="noConversion"/>
  </si>
  <si>
    <t>周1-5，周6返程</t>
    <phoneticPr fontId="2" type="noConversion"/>
  </si>
  <si>
    <t>饮用水</t>
    <phoneticPr fontId="2" type="noConversion"/>
  </si>
  <si>
    <t>丽江</t>
  </si>
  <si>
    <t>苍山石门关&amp;观光车&amp;玻璃栈道</t>
  </si>
  <si>
    <t>项目期间工作人员餐饮</t>
    <phoneticPr fontId="2" type="noConversion"/>
  </si>
  <si>
    <t>交通费 （昆明-北京/上海）</t>
  </si>
  <si>
    <t xml:space="preserve">小计 </t>
  </si>
  <si>
    <t>Unit Price</t>
  </si>
  <si>
    <t>线路3</t>
  </si>
  <si>
    <t>线路4</t>
  </si>
  <si>
    <t>项目</t>
  </si>
  <si>
    <t>描述</t>
  </si>
  <si>
    <t xml:space="preserve">数量 </t>
  </si>
  <si>
    <t>Qty</t>
  </si>
  <si>
    <t xml:space="preserve">线路 </t>
  </si>
  <si>
    <t>Route</t>
  </si>
  <si>
    <t>西昌</t>
  </si>
  <si>
    <t>餐饮及住宿</t>
  </si>
  <si>
    <t>2020寰行中国SOW：餐饮及住宿</t>
  </si>
  <si>
    <t>2020寰行中国SOW：交通及机票</t>
  </si>
  <si>
    <t>2020寰行中国SOW：项目体验及接待</t>
  </si>
  <si>
    <t>嘉宾饮水</t>
  </si>
  <si>
    <t>保险费</t>
  </si>
  <si>
    <t>嘉宾住宿</t>
    <phoneticPr fontId="2" type="noConversion"/>
  </si>
  <si>
    <t>工作人员住宿</t>
    <phoneticPr fontId="2" type="noConversion"/>
  </si>
  <si>
    <t>嘉宾餐饮相关</t>
    <phoneticPr fontId="2" type="noConversion"/>
  </si>
  <si>
    <t>工作人员餐饮相关</t>
    <phoneticPr fontId="2" type="noConversion"/>
  </si>
  <si>
    <t>机票+市内打车（工作人员）</t>
    <phoneticPr fontId="2" type="noConversion"/>
  </si>
  <si>
    <t>16教练团队+3摄影摄像+6执行+2地接+1队医</t>
    <phoneticPr fontId="2" type="noConversion"/>
  </si>
  <si>
    <t>昆明</t>
  </si>
  <si>
    <t>抚仙湖明星渔洞帆船体验</t>
  </si>
  <si>
    <t>嘉宾50+摄影摄像5，大帆船2艘</t>
  </si>
  <si>
    <t>楚雄</t>
  </si>
  <si>
    <t>太阳历公园参观+导游讲解</t>
  </si>
  <si>
    <t>大理</t>
  </si>
  <si>
    <t>苍山石门关导游讲解费用</t>
  </si>
  <si>
    <t>15分钟，嘉宾晚餐前酒店前方表演，或替换为更欢快的形式</t>
  </si>
  <si>
    <t>嘉宾50+工作人员10+摄影摄像3</t>
  </si>
  <si>
    <t>嘉宾50+工作人员10+摄影摄像5</t>
  </si>
  <si>
    <t>不一定收取 嘉宾50+工作人员10+摄影摄像3</t>
  </si>
  <si>
    <t>泸沽湖</t>
  </si>
  <si>
    <t>泸沽湖门票</t>
  </si>
  <si>
    <t>泸沽湖游船</t>
  </si>
  <si>
    <t>泸沽湖导游</t>
  </si>
  <si>
    <t>泸沽湖摩梭博物馆</t>
  </si>
  <si>
    <t>泸沽湖摩梭博物馆导游讲解</t>
  </si>
  <si>
    <t>全程游览讲解，每车队1名</t>
  </si>
  <si>
    <t>或可与泸沽湖导游费用合并，由博物馆出人讲解</t>
  </si>
  <si>
    <t>献哈达欢迎嘉宾</t>
  </si>
  <si>
    <t>抚仙湖</t>
  </si>
  <si>
    <t>石林参观门票</t>
  </si>
  <si>
    <t>石林陪同导游</t>
  </si>
  <si>
    <t>分为2组，每组一名</t>
  </si>
  <si>
    <t>云南气象博物馆参观+专家讲解</t>
  </si>
  <si>
    <t>攀枝花</t>
  </si>
  <si>
    <t>川南天文台授课理论课</t>
  </si>
  <si>
    <t>60mins 超过30人按照2节课计算</t>
  </si>
  <si>
    <t>川南天文台授课观测课</t>
  </si>
  <si>
    <t>川南天文台专家讲解</t>
  </si>
  <si>
    <t>主讲：中科院上海天文台博士（含在读）1人
助理：中科院上海天文台硕士（含在读）1人</t>
  </si>
  <si>
    <t>川南天文台教室租赁（楼下大礼堂）</t>
  </si>
  <si>
    <t>《大人的科学》星空灯体验</t>
  </si>
  <si>
    <t>随程导游讲解，包含嫦娥工程展馆+西昌卫星发射中心讲解</t>
  </si>
  <si>
    <t>近距离参观火箭发射中心，火箭发射塔</t>
    <phoneticPr fontId="2" type="noConversion"/>
  </si>
  <si>
    <t>景区内体验项目</t>
  </si>
  <si>
    <t>嘉宾50+摄影摄像5</t>
  </si>
  <si>
    <t>嘉宾50</t>
  </si>
  <si>
    <t>DAY3 大理实力希尔顿酒店</t>
  </si>
  <si>
    <t>DAY1 丽江和府洲际酒店</t>
  </si>
  <si>
    <t>DAY4 滇菌王JP希丽酒店</t>
  </si>
  <si>
    <t>DAY5 昆明喜来登酒店</t>
  </si>
  <si>
    <t>DAY4 西昌邛海湾柏樾酒店</t>
  </si>
  <si>
    <t>DAY1 抚仙湖希尔顿酒店</t>
  </si>
  <si>
    <t>DAY1 丽江和府洲际酒店/丽江古城云雪丽餐厅</t>
  </si>
  <si>
    <t>DAY5 午餐 (老滇山寨）</t>
  </si>
  <si>
    <t>DAY5 昆明喜来登酒店晚宴</t>
  </si>
  <si>
    <t>DAY1 抚仙湖希尔顿酒店晚宴</t>
  </si>
  <si>
    <t>DAY4 午餐（漫水湾庆林温泉度假山庄）</t>
  </si>
  <si>
    <t>DAY4 西昌酒店收官晚宴</t>
  </si>
  <si>
    <t>大理梅子井饭店夜间表演费用</t>
  </si>
  <si>
    <t>2小时表演</t>
  </si>
  <si>
    <t>水火箭胜利者奖品</t>
  </si>
  <si>
    <t>乐高神舟十号积木</t>
  </si>
  <si>
    <t>单程机票（丽江-昆明）+市内打车</t>
  </si>
  <si>
    <t>单程机票（西昌-昆明）+市内打车</t>
  </si>
  <si>
    <t>酒水</t>
  </si>
  <si>
    <t>DAY3 晚餐（大理梅子井）</t>
  </si>
  <si>
    <t>DAY2 中餐（泸沽湖路途餐厅）</t>
  </si>
  <si>
    <t>DAY2晚餐（银湖岛/摩梭人家）</t>
  </si>
  <si>
    <t>DAY3 中餐（丽江雨雪春天）</t>
  </si>
  <si>
    <t>DAY4 中餐（石门关碧岚温泉酒店)</t>
  </si>
  <si>
    <t>DAY4 晚餐(楚雄滇菌王)</t>
  </si>
  <si>
    <t>DAY2 晚餐（昆明喜来登）</t>
  </si>
  <si>
    <t>DAY2 午餐（食光记忆）</t>
  </si>
  <si>
    <t>DAY3 午餐（滇声气）</t>
  </si>
  <si>
    <t>DAY3 晚餐（永仁大酒店）</t>
  </si>
  <si>
    <t>会议室（昆明喜来登）</t>
  </si>
  <si>
    <t>交通机票</t>
  </si>
  <si>
    <t>项目体验及物料</t>
  </si>
  <si>
    <t>服务费</t>
  </si>
  <si>
    <t>物料</t>
  </si>
  <si>
    <t>经销商补贴（线路1-3，周1到周4 ，单线2人，小计12天）</t>
  </si>
  <si>
    <t>木质结构+写真喷绘+射灯（迎宾KV大图背景）</t>
  </si>
  <si>
    <t>16教练团队+3摄影摄像+6执行+2地接+1队医</t>
  </si>
  <si>
    <t>DAY2 昆明德尔塔酒店</t>
  </si>
  <si>
    <t>DAY3 攀枝花金海名都大酒店</t>
  </si>
  <si>
    <t>摩梭人家价格还没有出来，之后更新</t>
    <phoneticPr fontId="2" type="noConversion"/>
  </si>
  <si>
    <t>总价(不含税）</t>
    <phoneticPr fontId="2" type="noConversion"/>
  </si>
  <si>
    <t>总价(含税可抵扣）</t>
    <phoneticPr fontId="2" type="noConversion"/>
  </si>
  <si>
    <t>景区索道体验</t>
    <phoneticPr fontId="2" type="noConversion"/>
  </si>
  <si>
    <t>嫦娥工程体验馆VR体验</t>
    <phoneticPr fontId="2" type="noConversion"/>
  </si>
  <si>
    <t>西昌发射中心内部参观体验</t>
    <phoneticPr fontId="2" type="noConversion"/>
  </si>
  <si>
    <t>水火箭媒体体验制作</t>
    <phoneticPr fontId="2" type="noConversion"/>
  </si>
  <si>
    <t>教练、万博机票自理，负责9人差旅：5摄影摄像+4康辉</t>
  </si>
  <si>
    <t>讲解+差旅费用，解放军专家韩晓辉讲解</t>
    <phoneticPr fontId="2" type="noConversion"/>
  </si>
  <si>
    <t>优惠总价(含税可抵扣）</t>
    <phoneticPr fontId="2" type="noConversion"/>
  </si>
  <si>
    <t>玉龙雪山进山</t>
    <phoneticPr fontId="2" type="noConversion"/>
  </si>
  <si>
    <t>印象丽江</t>
    <phoneticPr fontId="2" type="noConversion"/>
  </si>
  <si>
    <t>太阳历公园拍摄</t>
    <phoneticPr fontId="2" type="noConversion"/>
  </si>
  <si>
    <t>摩梭博物馆拍摄</t>
    <phoneticPr fontId="2" type="noConversion"/>
  </si>
  <si>
    <t>苍山石门关拍摄</t>
    <phoneticPr fontId="2" type="noConversion"/>
  </si>
  <si>
    <t>嘉宾50+工作人员40+摄影摄像3</t>
    <phoneticPr fontId="2" type="noConversion"/>
  </si>
  <si>
    <t>小车</t>
    <phoneticPr fontId="2" type="noConversion"/>
  </si>
  <si>
    <r>
      <t>33</t>
    </r>
    <r>
      <rPr>
        <sz val="12"/>
        <color indexed="8"/>
        <rFont val="宋体"/>
        <family val="3"/>
        <charset val="134"/>
      </rPr>
      <t>座</t>
    </r>
    <phoneticPr fontId="2" type="noConversion"/>
  </si>
  <si>
    <t>抚仙湖明星渔洞帆船体验茶歇</t>
    <phoneticPr fontId="2" type="noConversion"/>
  </si>
  <si>
    <t>太阳观测站参观</t>
    <phoneticPr fontId="2" type="noConversion"/>
  </si>
  <si>
    <t>太阳观测站专家</t>
    <phoneticPr fontId="2" type="noConversion"/>
  </si>
  <si>
    <t>太阳观测站讲解员</t>
    <phoneticPr fontId="2" type="noConversion"/>
  </si>
  <si>
    <t>会议室</t>
    <phoneticPr fontId="2" type="noConversion"/>
  </si>
  <si>
    <t>大巴车摆渡</t>
    <phoneticPr fontId="2" type="noConversion"/>
  </si>
  <si>
    <t>车辆拍摄场地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</si>
</sst>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¥&quot;* #,##0.00_ ;_ &quot;¥&quot;* \-#,##0.00_ ;_ &quot;¥&quot;* &quot;-&quot;??_ ;_ @_ "/>
    <numFmt numFmtId="176" formatCode="_-* #,##0.00_-;\-* #,##0.00_-;_-* &quot;-&quot;??_-;_-@_-"/>
    <numFmt numFmtId="177" formatCode="#,##0&quot; &quot;;\(#,##0\)"/>
    <numFmt numFmtId="178" formatCode="[$¥-804]#,##0"/>
  </numFmts>
  <fonts count="32">
    <font>
      <sz val="12"/>
      <color indexed="8"/>
      <name val="宋体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微软雅黑"/>
      <family val="2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0"/>
      <name val="Verdana"/>
      <family val="2"/>
    </font>
    <font>
      <sz val="12"/>
      <name val="Times New Roman"/>
      <family val="1"/>
    </font>
    <font>
      <sz val="12"/>
      <name val="宋体"/>
      <family val="3"/>
      <charset val="134"/>
    </font>
    <font>
      <sz val="12"/>
      <name val="方正德赛黑简体 507R"/>
      <charset val="134"/>
    </font>
    <font>
      <sz val="12"/>
      <color indexed="8"/>
      <name val="方正德赛黑简体 507R"/>
      <charset val="134"/>
    </font>
    <font>
      <sz val="12"/>
      <color indexed="8"/>
      <name val="宋体"/>
      <family val="3"/>
      <charset val="134"/>
    </font>
    <font>
      <sz val="12"/>
      <color indexed="8"/>
      <name val="微软雅黑"/>
      <family val="2"/>
      <charset val="134"/>
    </font>
    <font>
      <sz val="10"/>
      <name val="Arial"/>
      <family val="2"/>
    </font>
    <font>
      <sz val="12"/>
      <color rgb="FFFF0000"/>
      <name val="微软雅黑"/>
      <family val="2"/>
      <charset val="134"/>
    </font>
    <font>
      <sz val="12"/>
      <name val="微软雅黑"/>
      <family val="2"/>
      <charset val="134"/>
    </font>
    <font>
      <b/>
      <sz val="20"/>
      <name val="Morandi-Medium"/>
      <family val="2"/>
    </font>
    <font>
      <sz val="20"/>
      <name val="Morandi-Medium"/>
      <family val="2"/>
    </font>
    <font>
      <b/>
      <sz val="12"/>
      <color indexed="9"/>
      <name val="Morandi-Medium"/>
      <family val="2"/>
    </font>
    <font>
      <b/>
      <sz val="20"/>
      <name val="Morandi-Light"/>
      <family val="2"/>
    </font>
    <font>
      <sz val="20"/>
      <name val="Morandi-Light"/>
      <family val="2"/>
    </font>
    <font>
      <b/>
      <sz val="12"/>
      <color indexed="9"/>
      <name val="Morandi-Light"/>
      <family val="2"/>
    </font>
    <font>
      <sz val="12"/>
      <color indexed="8"/>
      <name val="Morandi-Light"/>
      <family val="2"/>
    </font>
    <font>
      <sz val="12"/>
      <name val="Morandi-Light"/>
      <family val="2"/>
    </font>
    <font>
      <b/>
      <sz val="12"/>
      <color indexed="8"/>
      <name val="Morandi-Light"/>
      <family val="2"/>
    </font>
    <font>
      <sz val="12"/>
      <color indexed="16"/>
      <name val="Morandi-Light"/>
      <family val="2"/>
    </font>
    <font>
      <sz val="12"/>
      <color theme="1"/>
      <name val="Morandi-Light"/>
      <family val="2"/>
    </font>
    <font>
      <sz val="12"/>
      <color theme="1"/>
      <name val="微软雅黑"/>
      <family val="2"/>
      <charset val="134"/>
    </font>
    <font>
      <sz val="18"/>
      <color indexed="8"/>
      <name val="宋体"/>
      <family val="3"/>
      <charset val="134"/>
    </font>
    <font>
      <sz val="18"/>
      <color indexed="8"/>
      <name val="方正德赛黑简体 504L"/>
      <charset val="134"/>
    </font>
    <font>
      <b/>
      <sz val="18"/>
      <color indexed="8"/>
      <name val="Morandi-Light"/>
      <family val="2"/>
    </font>
    <font>
      <sz val="12"/>
      <color rgb="FFFF0000"/>
      <name val="Morandi-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">
    <xf numFmtId="0" fontId="0" fillId="0" borderId="0" applyNumberFormat="0" applyFill="0" applyBorder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/>
    <xf numFmtId="44" fontId="8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6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3" fillId="0" borderId="0">
      <alignment vertical="center"/>
    </xf>
    <xf numFmtId="0" fontId="11" fillId="0" borderId="0" applyNumberFormat="0" applyFill="0" applyBorder="0" applyProtection="0"/>
    <xf numFmtId="0" fontId="8" fillId="0" borderId="0">
      <alignment vertical="center"/>
    </xf>
  </cellStyleXfs>
  <cellXfs count="174">
    <xf numFmtId="0" fontId="0" fillId="0" borderId="0" xfId="0" applyFont="1" applyAlignment="1"/>
    <xf numFmtId="0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49" fontId="18" fillId="2" borderId="10" xfId="0" applyNumberFormat="1" applyFont="1" applyFill="1" applyBorder="1" applyAlignment="1">
      <alignment horizontal="center" vertical="center"/>
    </xf>
    <xf numFmtId="49" fontId="18" fillId="2" borderId="11" xfId="0" applyNumberFormat="1" applyFont="1" applyFill="1" applyBorder="1" applyAlignment="1">
      <alignment horizontal="center" vertical="center"/>
    </xf>
    <xf numFmtId="49" fontId="23" fillId="0" borderId="11" xfId="0" applyNumberFormat="1" applyFont="1" applyFill="1" applyBorder="1" applyAlignment="1">
      <alignment horizontal="left" vertical="center" wrapText="1"/>
    </xf>
    <xf numFmtId="49" fontId="23" fillId="0" borderId="12" xfId="0" applyNumberFormat="1" applyFont="1" applyFill="1" applyBorder="1" applyAlignment="1">
      <alignment horizontal="left" vertical="center"/>
    </xf>
    <xf numFmtId="0" fontId="23" fillId="0" borderId="12" xfId="0" applyFont="1" applyFill="1" applyBorder="1" applyAlignment="1">
      <alignment horizontal="left" vertical="center"/>
    </xf>
    <xf numFmtId="49" fontId="23" fillId="0" borderId="12" xfId="0" applyNumberFormat="1" applyFont="1" applyFill="1" applyBorder="1" applyAlignment="1">
      <alignment horizontal="left"/>
    </xf>
    <xf numFmtId="49" fontId="22" fillId="0" borderId="11" xfId="0" applyNumberFormat="1" applyFont="1" applyFill="1" applyBorder="1" applyAlignment="1">
      <alignment horizontal="left" vertical="center" wrapText="1"/>
    </xf>
    <xf numFmtId="49" fontId="23" fillId="0" borderId="12" xfId="0" applyNumberFormat="1" applyFont="1" applyFill="1" applyBorder="1" applyAlignment="1">
      <alignment horizontal="center"/>
    </xf>
    <xf numFmtId="3" fontId="23" fillId="0" borderId="12" xfId="0" applyNumberFormat="1" applyFont="1" applyFill="1" applyBorder="1" applyAlignment="1">
      <alignment horizontal="center" vertical="center"/>
    </xf>
    <xf numFmtId="49" fontId="24" fillId="3" borderId="15" xfId="0" applyNumberFormat="1" applyFont="1" applyFill="1" applyBorder="1" applyAlignment="1">
      <alignment horizontal="center" vertical="center"/>
    </xf>
    <xf numFmtId="178" fontId="23" fillId="0" borderId="11" xfId="0" applyNumberFormat="1" applyFont="1" applyFill="1" applyBorder="1" applyAlignment="1">
      <alignment horizontal="center" vertical="center"/>
    </xf>
    <xf numFmtId="0" fontId="23" fillId="0" borderId="11" xfId="0" applyNumberFormat="1" applyFont="1" applyFill="1" applyBorder="1" applyAlignment="1">
      <alignment horizontal="center" vertical="center"/>
    </xf>
    <xf numFmtId="178" fontId="23" fillId="0" borderId="11" xfId="0" applyNumberFormat="1" applyFont="1" applyFill="1" applyBorder="1" applyAlignment="1">
      <alignment horizontal="center"/>
    </xf>
    <xf numFmtId="0" fontId="23" fillId="0" borderId="11" xfId="0" applyNumberFormat="1" applyFont="1" applyFill="1" applyBorder="1" applyAlignment="1">
      <alignment horizontal="center"/>
    </xf>
    <xf numFmtId="178" fontId="22" fillId="0" borderId="11" xfId="0" applyNumberFormat="1" applyFont="1" applyFill="1" applyBorder="1" applyAlignment="1">
      <alignment horizontal="center"/>
    </xf>
    <xf numFmtId="0" fontId="22" fillId="0" borderId="11" xfId="0" applyNumberFormat="1" applyFont="1" applyFill="1" applyBorder="1" applyAlignment="1">
      <alignment horizontal="center"/>
    </xf>
    <xf numFmtId="178" fontId="24" fillId="3" borderId="20" xfId="0" applyNumberFormat="1" applyFont="1" applyFill="1" applyBorder="1" applyAlignment="1">
      <alignment horizontal="center" vertical="center" wrapText="1"/>
    </xf>
    <xf numFmtId="0" fontId="24" fillId="3" borderId="20" xfId="0" applyFont="1" applyFill="1" applyBorder="1" applyAlignment="1">
      <alignment horizontal="center" vertical="center" wrapText="1"/>
    </xf>
    <xf numFmtId="178" fontId="23" fillId="0" borderId="11" xfId="26" applyNumberFormat="1" applyFont="1" applyFill="1" applyBorder="1" applyAlignment="1">
      <alignment horizontal="center" vertical="center"/>
    </xf>
    <xf numFmtId="178" fontId="24" fillId="3" borderId="20" xfId="26" applyNumberFormat="1" applyFont="1" applyFill="1" applyBorder="1" applyAlignment="1">
      <alignment horizontal="center" vertical="center"/>
    </xf>
    <xf numFmtId="0" fontId="23" fillId="0" borderId="5" xfId="0" applyNumberFormat="1" applyFont="1" applyFill="1" applyBorder="1" applyAlignment="1">
      <alignment horizontal="left" vertical="center"/>
    </xf>
    <xf numFmtId="178" fontId="23" fillId="0" borderId="5" xfId="26" applyNumberFormat="1" applyFont="1" applyFill="1" applyBorder="1" applyAlignment="1">
      <alignment horizontal="center" vertical="center"/>
    </xf>
    <xf numFmtId="0" fontId="23" fillId="0" borderId="5" xfId="0" applyNumberFormat="1" applyFont="1" applyFill="1" applyBorder="1" applyAlignment="1">
      <alignment horizontal="center" vertical="center"/>
    </xf>
    <xf numFmtId="49" fontId="23" fillId="0" borderId="11" xfId="0" applyNumberFormat="1" applyFont="1" applyFill="1" applyBorder="1" applyAlignment="1">
      <alignment horizontal="center" vertical="center" wrapText="1"/>
    </xf>
    <xf numFmtId="49" fontId="24" fillId="3" borderId="2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178" fontId="18" fillId="2" borderId="11" xfId="26" applyNumberFormat="1" applyFont="1" applyFill="1" applyBorder="1" applyAlignment="1">
      <alignment horizontal="center" vertical="center"/>
    </xf>
    <xf numFmtId="49" fontId="18" fillId="2" borderId="11" xfId="0" applyNumberFormat="1" applyFont="1" applyFill="1" applyBorder="1" applyAlignment="1">
      <alignment horizontal="center" vertical="center" wrapText="1"/>
    </xf>
    <xf numFmtId="49" fontId="22" fillId="0" borderId="11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8" fontId="23" fillId="0" borderId="5" xfId="0" applyNumberFormat="1" applyFont="1" applyFill="1" applyBorder="1" applyAlignment="1">
      <alignment horizontal="center"/>
    </xf>
    <xf numFmtId="0" fontId="23" fillId="0" borderId="5" xfId="0" applyNumberFormat="1" applyFont="1" applyFill="1" applyBorder="1" applyAlignment="1">
      <alignment horizontal="center"/>
    </xf>
    <xf numFmtId="0" fontId="23" fillId="0" borderId="5" xfId="0" applyFont="1" applyFill="1" applyBorder="1" applyAlignment="1">
      <alignment horizontal="left"/>
    </xf>
    <xf numFmtId="0" fontId="23" fillId="0" borderId="11" xfId="0" applyFont="1" applyFill="1" applyBorder="1" applyAlignment="1">
      <alignment horizontal="left" vertical="center" wrapText="1"/>
    </xf>
    <xf numFmtId="49" fontId="23" fillId="0" borderId="6" xfId="0" applyNumberFormat="1" applyFont="1" applyFill="1" applyBorder="1" applyAlignment="1">
      <alignment horizontal="left" vertical="center" wrapText="1"/>
    </xf>
    <xf numFmtId="0" fontId="24" fillId="3" borderId="22" xfId="0" applyFont="1" applyFill="1" applyBorder="1" applyAlignment="1">
      <alignment horizontal="left" vertical="center" wrapText="1"/>
    </xf>
    <xf numFmtId="49" fontId="23" fillId="0" borderId="5" xfId="0" applyNumberFormat="1" applyFont="1" applyFill="1" applyBorder="1" applyAlignment="1">
      <alignment horizontal="left" vertical="center" wrapText="1"/>
    </xf>
    <xf numFmtId="49" fontId="23" fillId="0" borderId="5" xfId="0" applyNumberFormat="1" applyFont="1" applyFill="1" applyBorder="1" applyAlignment="1">
      <alignment horizontal="justify" vertical="center" wrapText="1"/>
    </xf>
    <xf numFmtId="178" fontId="23" fillId="0" borderId="5" xfId="0" applyNumberFormat="1" applyFont="1" applyFill="1" applyBorder="1" applyAlignment="1">
      <alignment horizontal="center" vertical="center"/>
    </xf>
    <xf numFmtId="177" fontId="23" fillId="0" borderId="5" xfId="0" applyNumberFormat="1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/>
    </xf>
    <xf numFmtId="49" fontId="18" fillId="2" borderId="5" xfId="0" applyNumberFormat="1" applyFont="1" applyFill="1" applyBorder="1" applyAlignment="1">
      <alignment horizontal="center" vertical="center" wrapText="1"/>
    </xf>
    <xf numFmtId="178" fontId="18" fillId="2" borderId="5" xfId="26" applyNumberFormat="1" applyFont="1" applyFill="1" applyBorder="1" applyAlignment="1">
      <alignment horizontal="center" vertical="center"/>
    </xf>
    <xf numFmtId="49" fontId="18" fillId="2" borderId="5" xfId="0" applyNumberFormat="1" applyFont="1" applyFill="1" applyBorder="1" applyAlignment="1">
      <alignment horizontal="left" vertical="center"/>
    </xf>
    <xf numFmtId="49" fontId="23" fillId="0" borderId="5" xfId="0" applyNumberFormat="1" applyFont="1" applyFill="1" applyBorder="1" applyAlignment="1">
      <alignment horizontal="left" vertical="center"/>
    </xf>
    <xf numFmtId="49" fontId="22" fillId="0" borderId="5" xfId="0" applyNumberFormat="1" applyFont="1" applyFill="1" applyBorder="1" applyAlignment="1">
      <alignment horizontal="left" vertical="center" wrapText="1"/>
    </xf>
    <xf numFmtId="178" fontId="22" fillId="0" borderId="5" xfId="0" applyNumberFormat="1" applyFont="1" applyFill="1" applyBorder="1" applyAlignment="1">
      <alignment horizontal="center"/>
    </xf>
    <xf numFmtId="0" fontId="22" fillId="0" borderId="5" xfId="0" applyNumberFormat="1" applyFont="1" applyFill="1" applyBorder="1" applyAlignment="1">
      <alignment horizontal="center"/>
    </xf>
    <xf numFmtId="0" fontId="25" fillId="0" borderId="5" xfId="0" applyFont="1" applyFill="1" applyBorder="1" applyAlignment="1">
      <alignment horizontal="left"/>
    </xf>
    <xf numFmtId="3" fontId="22" fillId="0" borderId="5" xfId="0" applyNumberFormat="1" applyFont="1" applyFill="1" applyBorder="1" applyAlignment="1">
      <alignment horizontal="center"/>
    </xf>
    <xf numFmtId="178" fontId="22" fillId="0" borderId="5" xfId="0" applyNumberFormat="1" applyFont="1" applyFill="1" applyBorder="1" applyAlignment="1">
      <alignment horizontal="center" vertical="center" wrapText="1"/>
    </xf>
    <xf numFmtId="3" fontId="22" fillId="0" borderId="5" xfId="0" applyNumberFormat="1" applyFont="1" applyFill="1" applyBorder="1" applyAlignment="1">
      <alignment horizontal="left"/>
    </xf>
    <xf numFmtId="49" fontId="24" fillId="3" borderId="5" xfId="0" applyNumberFormat="1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left" vertical="center" wrapText="1"/>
    </xf>
    <xf numFmtId="178" fontId="24" fillId="3" borderId="5" xfId="0" applyNumberFormat="1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178" fontId="24" fillId="3" borderId="5" xfId="26" applyNumberFormat="1" applyFont="1" applyFill="1" applyBorder="1" applyAlignment="1">
      <alignment horizontal="center" vertical="center"/>
    </xf>
    <xf numFmtId="3" fontId="24" fillId="3" borderId="5" xfId="0" applyNumberFormat="1" applyFont="1" applyFill="1" applyBorder="1" applyAlignment="1">
      <alignment horizontal="left" vertical="center"/>
    </xf>
    <xf numFmtId="49" fontId="21" fillId="2" borderId="5" xfId="0" applyNumberFormat="1" applyFont="1" applyFill="1" applyBorder="1" applyAlignment="1">
      <alignment horizontal="center" vertical="center"/>
    </xf>
    <xf numFmtId="49" fontId="21" fillId="2" borderId="5" xfId="0" applyNumberFormat="1" applyFont="1" applyFill="1" applyBorder="1" applyAlignment="1">
      <alignment horizontal="center" vertical="center" wrapText="1"/>
    </xf>
    <xf numFmtId="49" fontId="23" fillId="0" borderId="5" xfId="0" applyNumberFormat="1" applyFont="1" applyFill="1" applyBorder="1" applyAlignment="1">
      <alignment vertical="center" wrapText="1"/>
    </xf>
    <xf numFmtId="178" fontId="21" fillId="2" borderId="5" xfId="26" applyNumberFormat="1" applyFont="1" applyFill="1" applyBorder="1" applyAlignment="1">
      <alignment horizontal="center" vertical="center"/>
    </xf>
    <xf numFmtId="49" fontId="21" fillId="2" borderId="5" xfId="0" applyNumberFormat="1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49" fontId="23" fillId="0" borderId="13" xfId="0" applyNumberFormat="1" applyFont="1" applyFill="1" applyBorder="1" applyAlignment="1">
      <alignment vertical="center" wrapText="1"/>
    </xf>
    <xf numFmtId="49" fontId="22" fillId="0" borderId="13" xfId="0" applyNumberFormat="1" applyFont="1" applyFill="1" applyBorder="1" applyAlignment="1">
      <alignment vertical="center" wrapText="1"/>
    </xf>
    <xf numFmtId="49" fontId="23" fillId="0" borderId="23" xfId="0" applyNumberFormat="1" applyFont="1" applyFill="1" applyBorder="1" applyAlignment="1">
      <alignment vertical="center" wrapText="1"/>
    </xf>
    <xf numFmtId="49" fontId="15" fillId="0" borderId="12" xfId="0" applyNumberFormat="1" applyFont="1" applyFill="1" applyBorder="1" applyAlignment="1">
      <alignment horizontal="left" vertical="center"/>
    </xf>
    <xf numFmtId="49" fontId="15" fillId="0" borderId="5" xfId="0" applyNumberFormat="1" applyFont="1" applyFill="1" applyBorder="1" applyAlignment="1">
      <alignment horizontal="left" vertical="center" wrapText="1"/>
    </xf>
    <xf numFmtId="0" fontId="28" fillId="0" borderId="0" xfId="0" applyFont="1" applyAlignment="1"/>
    <xf numFmtId="0" fontId="29" fillId="0" borderId="0" xfId="0" applyFont="1" applyAlignment="1"/>
    <xf numFmtId="49" fontId="30" fillId="3" borderId="5" xfId="0" applyNumberFormat="1" applyFont="1" applyFill="1" applyBorder="1" applyAlignment="1">
      <alignment horizontal="center" vertical="center"/>
    </xf>
    <xf numFmtId="178" fontId="30" fillId="3" borderId="5" xfId="0" applyNumberFormat="1" applyFont="1" applyFill="1" applyBorder="1" applyAlignment="1">
      <alignment horizontal="center" vertical="center" wrapText="1"/>
    </xf>
    <xf numFmtId="0" fontId="30" fillId="3" borderId="5" xfId="0" applyFont="1" applyFill="1" applyBorder="1" applyAlignment="1">
      <alignment horizontal="center" vertical="center" wrapText="1"/>
    </xf>
    <xf numFmtId="178" fontId="30" fillId="3" borderId="5" xfId="26" applyNumberFormat="1" applyFont="1" applyFill="1" applyBorder="1" applyAlignment="1">
      <alignment horizontal="center" vertical="center"/>
    </xf>
    <xf numFmtId="3" fontId="30" fillId="3" borderId="5" xfId="0" applyNumberFormat="1" applyFont="1" applyFill="1" applyBorder="1" applyAlignment="1">
      <alignment horizontal="left" vertical="center"/>
    </xf>
    <xf numFmtId="178" fontId="31" fillId="0" borderId="5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justify" vertical="center" wrapText="1"/>
    </xf>
    <xf numFmtId="178" fontId="12" fillId="0" borderId="5" xfId="0" applyNumberFormat="1" applyFont="1" applyFill="1" applyBorder="1" applyAlignment="1">
      <alignment horizontal="center" vertical="center"/>
    </xf>
    <xf numFmtId="177" fontId="15" fillId="0" borderId="5" xfId="0" applyNumberFormat="1" applyFont="1" applyFill="1" applyBorder="1" applyAlignment="1">
      <alignment horizontal="center" vertical="center" wrapText="1"/>
    </xf>
    <xf numFmtId="178" fontId="15" fillId="0" borderId="5" xfId="26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left" vertical="center"/>
    </xf>
    <xf numFmtId="178" fontId="15" fillId="0" borderId="11" xfId="0" applyNumberFormat="1" applyFont="1" applyFill="1" applyBorder="1" applyAlignment="1">
      <alignment horizontal="center" vertical="center"/>
    </xf>
    <xf numFmtId="177" fontId="15" fillId="0" borderId="5" xfId="0" applyNumberFormat="1" applyFont="1" applyFill="1" applyBorder="1" applyAlignment="1">
      <alignment horizontal="center" wrapText="1"/>
    </xf>
    <xf numFmtId="178" fontId="15" fillId="0" borderId="5" xfId="0" applyNumberFormat="1" applyFont="1" applyFill="1" applyBorder="1" applyAlignment="1">
      <alignment horizontal="center"/>
    </xf>
    <xf numFmtId="178" fontId="15" fillId="0" borderId="5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center" vertical="center"/>
    </xf>
    <xf numFmtId="49" fontId="15" fillId="0" borderId="11" xfId="0" applyNumberFormat="1" applyFont="1" applyFill="1" applyBorder="1" applyAlignment="1">
      <alignment horizontal="left" vertical="center"/>
    </xf>
    <xf numFmtId="178" fontId="15" fillId="0" borderId="5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178" fontId="26" fillId="0" borderId="11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left" wrapText="1"/>
    </xf>
    <xf numFmtId="49" fontId="15" fillId="0" borderId="1" xfId="0" applyNumberFormat="1" applyFont="1" applyFill="1" applyBorder="1" applyAlignment="1">
      <alignment horizontal="left" vertical="center" wrapText="1"/>
    </xf>
    <xf numFmtId="178" fontId="15" fillId="0" borderId="1" xfId="0" applyNumberFormat="1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left" vertical="center"/>
    </xf>
    <xf numFmtId="0" fontId="15" fillId="0" borderId="5" xfId="0" applyNumberFormat="1" applyFont="1" applyFill="1" applyBorder="1" applyAlignment="1">
      <alignment horizontal="center"/>
    </xf>
    <xf numFmtId="49" fontId="15" fillId="0" borderId="5" xfId="0" applyNumberFormat="1" applyFont="1" applyFill="1" applyBorder="1" applyAlignment="1"/>
    <xf numFmtId="0" fontId="15" fillId="0" borderId="5" xfId="0" applyNumberFormat="1" applyFont="1" applyFill="1" applyBorder="1" applyAlignment="1">
      <alignment horizontal="center" vertical="center"/>
    </xf>
    <xf numFmtId="0" fontId="12" fillId="0" borderId="5" xfId="0" applyFont="1" applyBorder="1" applyAlignment="1"/>
    <xf numFmtId="0" fontId="15" fillId="0" borderId="16" xfId="0" applyFont="1" applyFill="1" applyBorder="1" applyAlignment="1">
      <alignment horizontal="center" vertical="center" wrapText="1"/>
    </xf>
    <xf numFmtId="0" fontId="0" fillId="0" borderId="0" xfId="0" applyFont="1" applyFill="1" applyAlignment="1"/>
    <xf numFmtId="178" fontId="12" fillId="0" borderId="5" xfId="0" applyNumberFormat="1" applyFont="1" applyBorder="1" applyAlignment="1"/>
    <xf numFmtId="3" fontId="8" fillId="0" borderId="1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9" fontId="18" fillId="0" borderId="12" xfId="0" applyNumberFormat="1" applyFont="1" applyFill="1" applyBorder="1" applyAlignment="1">
      <alignment horizontal="left" vertical="center"/>
    </xf>
    <xf numFmtId="3" fontId="24" fillId="0" borderId="21" xfId="0" applyNumberFormat="1" applyFont="1" applyFill="1" applyBorder="1" applyAlignment="1">
      <alignment horizontal="left" vertical="center"/>
    </xf>
    <xf numFmtId="0" fontId="9" fillId="0" borderId="0" xfId="0" applyFont="1" applyFill="1" applyAlignment="1">
      <alignment vertical="center"/>
    </xf>
    <xf numFmtId="0" fontId="15" fillId="0" borderId="28" xfId="0" applyFont="1" applyFill="1" applyBorder="1" applyAlignment="1">
      <alignment horizontal="left" vertical="center" wrapText="1"/>
    </xf>
    <xf numFmtId="178" fontId="15" fillId="0" borderId="28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49" fontId="15" fillId="0" borderId="28" xfId="0" applyNumberFormat="1" applyFont="1" applyFill="1" applyBorder="1" applyAlignment="1">
      <alignment horizontal="left" vertical="center"/>
    </xf>
    <xf numFmtId="49" fontId="15" fillId="0" borderId="29" xfId="0" applyNumberFormat="1" applyFont="1" applyFill="1" applyBorder="1" applyAlignment="1">
      <alignment horizontal="left" vertical="center" wrapText="1"/>
    </xf>
    <xf numFmtId="178" fontId="15" fillId="0" borderId="29" xfId="0" applyNumberFormat="1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/>
    </xf>
    <xf numFmtId="177" fontId="15" fillId="0" borderId="29" xfId="0" applyNumberFormat="1" applyFont="1" applyFill="1" applyBorder="1" applyAlignment="1">
      <alignment horizontal="center" vertical="center" wrapText="1"/>
    </xf>
    <xf numFmtId="178" fontId="15" fillId="0" borderId="29" xfId="0" applyNumberFormat="1" applyFont="1" applyFill="1" applyBorder="1" applyAlignment="1">
      <alignment horizontal="center"/>
    </xf>
    <xf numFmtId="49" fontId="15" fillId="0" borderId="29" xfId="0" applyNumberFormat="1" applyFont="1" applyFill="1" applyBorder="1" applyAlignment="1">
      <alignment horizontal="left" vertical="center"/>
    </xf>
    <xf numFmtId="49" fontId="22" fillId="0" borderId="29" xfId="0" applyNumberFormat="1" applyFont="1" applyFill="1" applyBorder="1" applyAlignment="1">
      <alignment horizontal="left" vertical="center" wrapText="1"/>
    </xf>
    <xf numFmtId="178" fontId="22" fillId="0" borderId="29" xfId="0" applyNumberFormat="1" applyFont="1" applyFill="1" applyBorder="1" applyAlignment="1">
      <alignment horizontal="center" vertical="center" wrapText="1"/>
    </xf>
    <xf numFmtId="3" fontId="22" fillId="0" borderId="29" xfId="0" applyNumberFormat="1" applyFont="1" applyFill="1" applyBorder="1" applyAlignment="1">
      <alignment horizontal="center"/>
    </xf>
    <xf numFmtId="0" fontId="22" fillId="0" borderId="29" xfId="0" applyNumberFormat="1" applyFont="1" applyFill="1" applyBorder="1" applyAlignment="1">
      <alignment horizontal="center"/>
    </xf>
    <xf numFmtId="178" fontId="23" fillId="0" borderId="29" xfId="26" applyNumberFormat="1" applyFont="1" applyFill="1" applyBorder="1" applyAlignment="1">
      <alignment horizontal="center" vertical="center"/>
    </xf>
    <xf numFmtId="3" fontId="22" fillId="0" borderId="29" xfId="0" applyNumberFormat="1" applyFont="1" applyFill="1" applyBorder="1" applyAlignment="1">
      <alignment horizontal="left"/>
    </xf>
    <xf numFmtId="0" fontId="15" fillId="0" borderId="29" xfId="0" applyFont="1" applyFill="1" applyBorder="1" applyAlignment="1">
      <alignment horizontal="left" wrapText="1"/>
    </xf>
    <xf numFmtId="177" fontId="15" fillId="0" borderId="29" xfId="0" applyNumberFormat="1" applyFont="1" applyFill="1" applyBorder="1" applyAlignment="1">
      <alignment horizontal="center" wrapText="1"/>
    </xf>
    <xf numFmtId="0" fontId="15" fillId="0" borderId="29" xfId="0" applyNumberFormat="1" applyFont="1" applyFill="1" applyBorder="1" applyAlignment="1">
      <alignment horizontal="center"/>
    </xf>
    <xf numFmtId="49" fontId="15" fillId="0" borderId="29" xfId="0" applyNumberFormat="1" applyFont="1" applyFill="1" applyBorder="1" applyAlignment="1"/>
    <xf numFmtId="49" fontId="15" fillId="0" borderId="29" xfId="0" applyNumberFormat="1" applyFont="1" applyFill="1" applyBorder="1" applyAlignment="1">
      <alignment horizontal="justify" vertical="center" wrapText="1"/>
    </xf>
    <xf numFmtId="178" fontId="12" fillId="0" borderId="29" xfId="0" applyNumberFormat="1" applyFont="1" applyFill="1" applyBorder="1" applyAlignment="1">
      <alignment horizontal="center" vertical="center"/>
    </xf>
    <xf numFmtId="0" fontId="15" fillId="0" borderId="29" xfId="0" applyNumberFormat="1" applyFont="1" applyFill="1" applyBorder="1" applyAlignment="1">
      <alignment horizontal="center" vertical="center"/>
    </xf>
    <xf numFmtId="178" fontId="15" fillId="0" borderId="29" xfId="26" applyNumberFormat="1" applyFont="1" applyFill="1" applyBorder="1" applyAlignment="1">
      <alignment horizontal="center" vertical="center"/>
    </xf>
    <xf numFmtId="49" fontId="27" fillId="0" borderId="26" xfId="0" applyNumberFormat="1" applyFont="1" applyFill="1" applyBorder="1" applyAlignment="1">
      <alignment horizontal="center" vertical="center"/>
    </xf>
    <xf numFmtId="49" fontId="27" fillId="0" borderId="14" xfId="0" applyNumberFormat="1" applyFont="1" applyFill="1" applyBorder="1" applyAlignment="1">
      <alignment horizontal="center" vertical="center"/>
    </xf>
    <xf numFmtId="49" fontId="27" fillId="0" borderId="27" xfId="0" applyNumberFormat="1" applyFont="1" applyFill="1" applyBorder="1" applyAlignment="1">
      <alignment horizontal="center" vertical="center"/>
    </xf>
    <xf numFmtId="0" fontId="16" fillId="0" borderId="7" xfId="0" applyNumberFormat="1" applyFont="1" applyBorder="1" applyAlignment="1">
      <alignment horizontal="center" vertical="center"/>
    </xf>
    <xf numFmtId="0" fontId="17" fillId="0" borderId="8" xfId="0" applyNumberFormat="1" applyFont="1" applyBorder="1" applyAlignment="1">
      <alignment horizontal="center" vertical="center"/>
    </xf>
    <xf numFmtId="0" fontId="17" fillId="0" borderId="9" xfId="0" applyNumberFormat="1" applyFont="1" applyBorder="1" applyAlignment="1">
      <alignment horizontal="center" vertical="center"/>
    </xf>
    <xf numFmtId="49" fontId="23" fillId="0" borderId="17" xfId="0" applyNumberFormat="1" applyFont="1" applyFill="1" applyBorder="1" applyAlignment="1">
      <alignment horizontal="center" vertical="center" wrapText="1"/>
    </xf>
    <xf numFmtId="49" fontId="23" fillId="0" borderId="4" xfId="0" applyNumberFormat="1" applyFont="1" applyFill="1" applyBorder="1" applyAlignment="1">
      <alignment horizontal="center" vertical="center" wrapText="1"/>
    </xf>
    <xf numFmtId="49" fontId="23" fillId="0" borderId="24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Border="1" applyAlignment="1">
      <alignment horizontal="center" vertical="center"/>
    </xf>
    <xf numFmtId="0" fontId="17" fillId="0" borderId="5" xfId="0" applyNumberFormat="1" applyFont="1" applyBorder="1" applyAlignment="1">
      <alignment horizontal="center" vertical="center"/>
    </xf>
    <xf numFmtId="49" fontId="23" fillId="0" borderId="3" xfId="0" applyNumberFormat="1" applyFont="1" applyFill="1" applyBorder="1" applyAlignment="1">
      <alignment horizontal="center" vertical="center"/>
    </xf>
    <xf numFmtId="49" fontId="23" fillId="0" borderId="24" xfId="0" applyNumberFormat="1" applyFont="1" applyFill="1" applyBorder="1" applyAlignment="1">
      <alignment horizontal="center" vertical="center"/>
    </xf>
    <xf numFmtId="49" fontId="23" fillId="4" borderId="5" xfId="0" applyNumberFormat="1" applyFont="1" applyFill="1" applyBorder="1" applyAlignment="1">
      <alignment horizontal="left"/>
    </xf>
    <xf numFmtId="49" fontId="23" fillId="4" borderId="5" xfId="0" applyNumberFormat="1" applyFont="1" applyFill="1" applyBorder="1" applyAlignment="1">
      <alignment horizontal="left" vertical="center"/>
    </xf>
    <xf numFmtId="0" fontId="22" fillId="0" borderId="17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19" fillId="0" borderId="5" xfId="0" applyNumberFormat="1" applyFont="1" applyBorder="1" applyAlignment="1">
      <alignment horizontal="center" vertical="center"/>
    </xf>
    <xf numFmtId="0" fontId="20" fillId="0" borderId="5" xfId="0" applyNumberFormat="1" applyFont="1" applyBorder="1" applyAlignment="1">
      <alignment horizontal="center" vertical="center"/>
    </xf>
    <xf numFmtId="49" fontId="23" fillId="4" borderId="18" xfId="0" applyNumberFormat="1" applyFont="1" applyFill="1" applyBorder="1" applyAlignment="1">
      <alignment horizontal="left"/>
    </xf>
    <xf numFmtId="49" fontId="23" fillId="4" borderId="25" xfId="0" applyNumberFormat="1" applyFont="1" applyFill="1" applyBorder="1" applyAlignment="1">
      <alignment horizontal="left"/>
    </xf>
    <xf numFmtId="49" fontId="23" fillId="4" borderId="19" xfId="0" applyNumberFormat="1" applyFont="1" applyFill="1" applyBorder="1" applyAlignment="1">
      <alignment horizontal="left"/>
    </xf>
    <xf numFmtId="49" fontId="23" fillId="4" borderId="5" xfId="0" applyNumberFormat="1" applyFont="1" applyFill="1" applyBorder="1" applyAlignment="1">
      <alignment horizontal="left" vertical="center" wrapText="1"/>
    </xf>
    <xf numFmtId="0" fontId="23" fillId="4" borderId="5" xfId="0" applyFont="1" applyFill="1" applyBorder="1" applyAlignment="1">
      <alignment horizontal="left" vertical="center" wrapText="1"/>
    </xf>
  </cellXfs>
  <cellStyles count="38">
    <cellStyle name="_ET_STYLE_NoName_00_" xfId="12" xr:uid="{00000000-0005-0000-0000-000000000000}"/>
    <cellStyle name="0,0_x000d__x000a_NA_x000d__x000a_" xfId="9" xr:uid="{00000000-0005-0000-0000-000001000000}"/>
    <cellStyle name="Normal 2" xfId="36" xr:uid="{00000000-0005-0000-0000-000023000000}"/>
    <cellStyle name="常规" xfId="0" builtinId="0"/>
    <cellStyle name="常规 2" xfId="35" xr:uid="{00000000-0005-0000-0000-000024000000}"/>
    <cellStyle name="常规 3" xfId="37" xr:uid="{00000000-0005-0000-0000-000025000000}"/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10" builtinId="8" hidden="1"/>
    <cellStyle name="超链接" xfId="14" builtinId="8" hidden="1"/>
    <cellStyle name="超链接" xfId="16" builtinId="8" hidden="1"/>
    <cellStyle name="超链接" xfId="18" builtinId="8" hidden="1"/>
    <cellStyle name="超链接" xfId="20" builtinId="8" hidden="1"/>
    <cellStyle name="超链接" xfId="22" builtinId="8" hidden="1"/>
    <cellStyle name="超链接" xfId="24" builtinId="8" hidden="1"/>
    <cellStyle name="超链接" xfId="27" builtinId="8" hidden="1"/>
    <cellStyle name="超链接" xfId="29" builtinId="8" hidden="1"/>
    <cellStyle name="超链接" xfId="31" builtinId="8" hidden="1"/>
    <cellStyle name="超链接" xfId="33" builtinId="8" hidden="1"/>
    <cellStyle name="货币 2" xfId="13" xr:uid="{00000000-0005-0000-0000-000027000000}"/>
    <cellStyle name="千位分隔" xfId="26" builtinId="3"/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1" builtinId="9" hidden="1"/>
    <cellStyle name="已访问的超链接" xfId="15" builtinId="9" hidden="1"/>
    <cellStyle name="已访问的超链接" xfId="17" builtinId="9" hidden="1"/>
    <cellStyle name="已访问的超链接" xfId="19" builtinId="9" hidden="1"/>
    <cellStyle name="已访问的超链接" xfId="21" builtinId="9" hidden="1"/>
    <cellStyle name="已访问的超链接" xfId="23" builtinId="9" hidden="1"/>
    <cellStyle name="已访问的超链接" xfId="25" builtinId="9" hidden="1"/>
    <cellStyle name="已访问的超链接" xfId="28" builtinId="9" hidden="1"/>
    <cellStyle name="已访问的超链接" xfId="30" builtinId="9" hidden="1"/>
    <cellStyle name="已访问的超链接" xfId="32" builtinId="9" hidden="1"/>
    <cellStyle name="已访问的超链接" xfId="34" builtinId="9" hidden="1"/>
  </cellStyles>
  <dxfs count="1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FFFF00"/>
      <rgbColor rgb="FFCCC0D9"/>
      <rgbColor rgb="FFBDC0BF"/>
      <rgbColor rgb="FFFFC000"/>
      <rgbColor rgb="FFC00000"/>
      <rgbColor rgb="FFFF0000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3AF7A-949A-4827-B761-86BC3873DE5A}">
  <dimension ref="B3:E9"/>
  <sheetViews>
    <sheetView tabSelected="1" zoomScale="145" zoomScaleNormal="145" workbookViewId="0">
      <selection activeCell="C8" sqref="C8"/>
    </sheetView>
  </sheetViews>
  <sheetFormatPr defaultRowHeight="15"/>
  <cols>
    <col min="2" max="2" width="22.5703125" bestFit="1" customWidth="1"/>
    <col min="3" max="3" width="15.35546875" customWidth="1"/>
    <col min="4" max="4" width="21.5" bestFit="1" customWidth="1"/>
  </cols>
  <sheetData>
    <row r="3" spans="2:5" ht="16.3">
      <c r="B3" s="114" t="s">
        <v>67</v>
      </c>
      <c r="C3" s="117">
        <f>餐饮及住宿!G47</f>
        <v>674570</v>
      </c>
      <c r="D3" s="114"/>
      <c r="E3" s="114"/>
    </row>
    <row r="4" spans="2:5" ht="16.3">
      <c r="B4" s="114" t="s">
        <v>147</v>
      </c>
      <c r="C4" s="117">
        <f>交通机票!G18</f>
        <v>150200</v>
      </c>
      <c r="D4" s="114"/>
      <c r="E4" s="114"/>
    </row>
    <row r="5" spans="2:5" ht="16.3">
      <c r="B5" s="114" t="s">
        <v>148</v>
      </c>
      <c r="C5" s="117">
        <f>项目体验及物料!F53</f>
        <v>302682</v>
      </c>
      <c r="D5" s="114"/>
      <c r="E5" s="114"/>
    </row>
    <row r="6" spans="2:5" ht="16.3">
      <c r="B6" s="114" t="s">
        <v>149</v>
      </c>
      <c r="C6" s="117">
        <f>SUM(C3:C5)*0.08</f>
        <v>90196.160000000003</v>
      </c>
      <c r="D6" s="114"/>
      <c r="E6" s="114"/>
    </row>
    <row r="7" spans="2:5" ht="16.3">
      <c r="B7" s="114" t="s">
        <v>157</v>
      </c>
      <c r="C7" s="117">
        <f>SUM(C3:C6)</f>
        <v>1217648.1599999999</v>
      </c>
      <c r="D7" s="114"/>
      <c r="E7" s="114"/>
    </row>
    <row r="8" spans="2:5" ht="16.3">
      <c r="B8" s="114" t="s">
        <v>158</v>
      </c>
      <c r="C8" s="117">
        <f>C7*1.06</f>
        <v>1290707.0496</v>
      </c>
      <c r="D8" s="114"/>
      <c r="E8" s="114"/>
    </row>
    <row r="9" spans="2:5" ht="16.3">
      <c r="B9" s="114" t="s">
        <v>165</v>
      </c>
      <c r="C9" s="117">
        <v>1000000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  <pageSetUpPr fitToPage="1"/>
  </sheetPr>
  <dimension ref="A1:IT47"/>
  <sheetViews>
    <sheetView topLeftCell="A10" zoomScale="80" zoomScaleNormal="80" workbookViewId="0">
      <selection activeCell="C41" sqref="C41"/>
    </sheetView>
  </sheetViews>
  <sheetFormatPr defaultRowHeight="15"/>
  <cols>
    <col min="2" max="2" width="13.2109375" style="9" bestFit="1" customWidth="1"/>
    <col min="3" max="3" width="53.640625" customWidth="1"/>
    <col min="4" max="4" width="21.5" style="9" bestFit="1" customWidth="1"/>
    <col min="5" max="5" width="5.5" style="9" bestFit="1" customWidth="1"/>
    <col min="6" max="6" width="5.140625" style="9" bestFit="1" customWidth="1"/>
    <col min="7" max="7" width="11.7109375" style="9" bestFit="1" customWidth="1"/>
    <col min="8" max="8" width="45.2109375" style="116" customWidth="1"/>
  </cols>
  <sheetData>
    <row r="1" spans="1:254" ht="38.25" customHeight="1">
      <c r="A1" s="152" t="s">
        <v>68</v>
      </c>
      <c r="B1" s="153"/>
      <c r="C1" s="153"/>
      <c r="D1" s="153"/>
      <c r="E1" s="153"/>
      <c r="F1" s="153"/>
      <c r="G1" s="153"/>
      <c r="H1" s="154"/>
    </row>
    <row r="2" spans="1:254" ht="15.45">
      <c r="A2" s="10" t="s">
        <v>8</v>
      </c>
      <c r="B2" s="11" t="s">
        <v>60</v>
      </c>
      <c r="C2" s="37" t="s">
        <v>9</v>
      </c>
      <c r="D2" s="36" t="s">
        <v>32</v>
      </c>
      <c r="E2" s="37" t="s">
        <v>10</v>
      </c>
      <c r="F2" s="37" t="s">
        <v>11</v>
      </c>
      <c r="G2" s="36" t="s">
        <v>56</v>
      </c>
      <c r="H2" s="121" t="s">
        <v>33</v>
      </c>
    </row>
    <row r="3" spans="1:254" ht="17.25" customHeight="1">
      <c r="A3" s="10" t="s">
        <v>0</v>
      </c>
      <c r="B3" s="11" t="s">
        <v>1</v>
      </c>
      <c r="C3" s="37" t="s">
        <v>2</v>
      </c>
      <c r="D3" s="36" t="s">
        <v>57</v>
      </c>
      <c r="E3" s="37" t="s">
        <v>4</v>
      </c>
      <c r="F3" s="37" t="s">
        <v>5</v>
      </c>
      <c r="G3" s="36" t="s">
        <v>6</v>
      </c>
      <c r="H3" s="121" t="s">
        <v>34</v>
      </c>
    </row>
    <row r="4" spans="1:254" ht="20.149999999999999" customHeight="1">
      <c r="A4" s="149" t="s">
        <v>73</v>
      </c>
      <c r="B4" s="150"/>
      <c r="C4" s="150"/>
      <c r="D4" s="150"/>
      <c r="E4" s="150"/>
      <c r="F4" s="150"/>
      <c r="G4" s="150"/>
      <c r="H4" s="151"/>
    </row>
    <row r="5" spans="1:254" s="4" customFormat="1" ht="20.149999999999999" customHeight="1">
      <c r="A5" s="79" t="s">
        <v>58</v>
      </c>
      <c r="B5" s="33" t="s">
        <v>12</v>
      </c>
      <c r="C5" s="12" t="s">
        <v>118</v>
      </c>
      <c r="D5" s="105">
        <v>850</v>
      </c>
      <c r="E5" s="23">
        <v>45</v>
      </c>
      <c r="F5" s="23">
        <v>1</v>
      </c>
      <c r="G5" s="22">
        <f t="shared" ref="G5:G9" si="0">D5*E5*F5</f>
        <v>38250</v>
      </c>
      <c r="H5" s="1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</row>
    <row r="6" spans="1:254" s="8" customFormat="1" ht="20.149999999999999" customHeight="1">
      <c r="A6" s="79" t="s">
        <v>58</v>
      </c>
      <c r="B6" s="33" t="s">
        <v>12</v>
      </c>
      <c r="C6" s="12" t="s">
        <v>45</v>
      </c>
      <c r="D6" s="105">
        <v>480</v>
      </c>
      <c r="E6" s="23">
        <v>45</v>
      </c>
      <c r="F6" s="23">
        <v>1</v>
      </c>
      <c r="G6" s="22">
        <f t="shared" si="0"/>
        <v>21600</v>
      </c>
      <c r="H6" s="118" t="s">
        <v>156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</row>
    <row r="7" spans="1:254" s="4" customFormat="1" ht="20.149999999999999" customHeight="1">
      <c r="A7" s="79" t="s">
        <v>58</v>
      </c>
      <c r="B7" s="33" t="s">
        <v>12</v>
      </c>
      <c r="C7" s="12" t="s">
        <v>117</v>
      </c>
      <c r="D7" s="105">
        <v>900</v>
      </c>
      <c r="E7" s="23">
        <v>45</v>
      </c>
      <c r="F7" s="23">
        <v>1</v>
      </c>
      <c r="G7" s="22">
        <f t="shared" si="0"/>
        <v>40500</v>
      </c>
      <c r="H7" s="1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</row>
    <row r="8" spans="1:254" s="4" customFormat="1" ht="20.149999999999999" customHeight="1">
      <c r="A8" s="79" t="s">
        <v>58</v>
      </c>
      <c r="B8" s="33" t="s">
        <v>12</v>
      </c>
      <c r="C8" s="12" t="s">
        <v>119</v>
      </c>
      <c r="D8" s="105">
        <v>460</v>
      </c>
      <c r="E8" s="23">
        <v>45</v>
      </c>
      <c r="F8" s="23">
        <v>1</v>
      </c>
      <c r="G8" s="22">
        <f t="shared" si="0"/>
        <v>20700</v>
      </c>
      <c r="H8" s="1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</row>
    <row r="9" spans="1:254" s="6" customFormat="1" ht="20.149999999999999" customHeight="1">
      <c r="A9" s="79" t="s">
        <v>58</v>
      </c>
      <c r="B9" s="33" t="s">
        <v>12</v>
      </c>
      <c r="C9" s="12" t="s">
        <v>120</v>
      </c>
      <c r="D9" s="105">
        <v>750</v>
      </c>
      <c r="E9" s="23">
        <v>45</v>
      </c>
      <c r="F9" s="23">
        <v>1</v>
      </c>
      <c r="G9" s="22">
        <f t="shared" si="0"/>
        <v>33750</v>
      </c>
      <c r="H9" s="18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</row>
    <row r="10" spans="1:254" ht="20.149999999999999" customHeight="1">
      <c r="A10" s="77" t="s">
        <v>59</v>
      </c>
      <c r="B10" s="33" t="s">
        <v>12</v>
      </c>
      <c r="C10" s="12" t="s">
        <v>122</v>
      </c>
      <c r="D10" s="105">
        <v>750</v>
      </c>
      <c r="E10" s="21">
        <v>35</v>
      </c>
      <c r="F10" s="21">
        <v>1</v>
      </c>
      <c r="G10" s="28">
        <f>D10*E10*F10</f>
        <v>26250</v>
      </c>
      <c r="H10" s="13"/>
    </row>
    <row r="11" spans="1:254" ht="20.149999999999999" customHeight="1">
      <c r="A11" s="77" t="s">
        <v>59</v>
      </c>
      <c r="B11" s="33" t="s">
        <v>12</v>
      </c>
      <c r="C11" s="12" t="s">
        <v>154</v>
      </c>
      <c r="D11" s="105">
        <v>550</v>
      </c>
      <c r="E11" s="21">
        <v>35</v>
      </c>
      <c r="F11" s="21">
        <v>1</v>
      </c>
      <c r="G11" s="28">
        <f>D11*E11*F11</f>
        <v>19250</v>
      </c>
      <c r="H11" s="15"/>
    </row>
    <row r="12" spans="1:254" ht="20.149999999999999" customHeight="1">
      <c r="A12" s="77" t="s">
        <v>59</v>
      </c>
      <c r="B12" s="33" t="s">
        <v>12</v>
      </c>
      <c r="C12" s="12" t="s">
        <v>155</v>
      </c>
      <c r="D12" s="105">
        <v>550</v>
      </c>
      <c r="E12" s="21">
        <v>35</v>
      </c>
      <c r="F12" s="21">
        <v>1</v>
      </c>
      <c r="G12" s="28">
        <f>D12*E12*F12</f>
        <v>19250</v>
      </c>
      <c r="H12" s="15"/>
    </row>
    <row r="13" spans="1:254" ht="20.149999999999999" customHeight="1">
      <c r="A13" s="77" t="s">
        <v>59</v>
      </c>
      <c r="B13" s="33" t="s">
        <v>12</v>
      </c>
      <c r="C13" s="12" t="s">
        <v>121</v>
      </c>
      <c r="D13" s="105">
        <v>600</v>
      </c>
      <c r="E13" s="21">
        <v>35</v>
      </c>
      <c r="F13" s="21">
        <v>1</v>
      </c>
      <c r="G13" s="28">
        <f t="shared" ref="G13:G41" si="1">D13*E13*F13</f>
        <v>21000</v>
      </c>
      <c r="H13" s="13"/>
    </row>
    <row r="14" spans="1:254" ht="20.149999999999999" customHeight="1">
      <c r="A14" s="149" t="s">
        <v>74</v>
      </c>
      <c r="B14" s="150"/>
      <c r="C14" s="150"/>
      <c r="D14" s="150"/>
      <c r="E14" s="150"/>
      <c r="F14" s="150"/>
      <c r="G14" s="150"/>
      <c r="H14" s="151"/>
    </row>
    <row r="15" spans="1:254" s="4" customFormat="1" ht="20.149999999999999" customHeight="1">
      <c r="A15" s="78" t="s">
        <v>58</v>
      </c>
      <c r="B15" s="33" t="s">
        <v>13</v>
      </c>
      <c r="C15" s="12" t="s">
        <v>14</v>
      </c>
      <c r="D15" s="20">
        <v>300</v>
      </c>
      <c r="E15" s="21">
        <v>16</v>
      </c>
      <c r="F15" s="23">
        <v>7</v>
      </c>
      <c r="G15" s="22">
        <f t="shared" ref="G15:G18" si="2">D15*E15*F15</f>
        <v>33600</v>
      </c>
      <c r="H15" s="13" t="s">
        <v>153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</row>
    <row r="16" spans="1:254" s="4" customFormat="1" ht="20.149999999999999" customHeight="1">
      <c r="A16" s="78" t="s">
        <v>58</v>
      </c>
      <c r="B16" s="33" t="s">
        <v>20</v>
      </c>
      <c r="C16" s="12" t="s">
        <v>21</v>
      </c>
      <c r="D16" s="20">
        <v>300</v>
      </c>
      <c r="E16" s="23">
        <v>1</v>
      </c>
      <c r="F16" s="23">
        <v>4</v>
      </c>
      <c r="G16" s="22">
        <f t="shared" si="2"/>
        <v>1200</v>
      </c>
      <c r="H16" s="15" t="s">
        <v>49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</row>
    <row r="17" spans="1:254" s="8" customFormat="1" ht="20.149999999999999" customHeight="1">
      <c r="A17" s="79" t="s">
        <v>59</v>
      </c>
      <c r="B17" s="33" t="s">
        <v>13</v>
      </c>
      <c r="C17" s="45" t="s">
        <v>14</v>
      </c>
      <c r="D17" s="20">
        <v>300</v>
      </c>
      <c r="E17" s="21">
        <v>16</v>
      </c>
      <c r="F17" s="23">
        <v>7</v>
      </c>
      <c r="G17" s="22">
        <f t="shared" si="2"/>
        <v>33600</v>
      </c>
      <c r="H17" s="80" t="s">
        <v>40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 s="4" customFormat="1" ht="20.149999999999999" customHeight="1">
      <c r="A18" s="79" t="s">
        <v>59</v>
      </c>
      <c r="B18" s="33" t="s">
        <v>20</v>
      </c>
      <c r="C18" s="45" t="s">
        <v>21</v>
      </c>
      <c r="D18" s="20">
        <v>300</v>
      </c>
      <c r="E18" s="23">
        <v>1</v>
      </c>
      <c r="F18" s="23">
        <v>5</v>
      </c>
      <c r="G18" s="22">
        <f t="shared" si="2"/>
        <v>1500</v>
      </c>
      <c r="H18" s="15" t="s">
        <v>50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</row>
    <row r="19" spans="1:254" ht="20.149999999999999" customHeight="1">
      <c r="A19" s="149" t="s">
        <v>75</v>
      </c>
      <c r="B19" s="150"/>
      <c r="C19" s="150"/>
      <c r="D19" s="150"/>
      <c r="E19" s="150"/>
      <c r="F19" s="150"/>
      <c r="G19" s="150"/>
      <c r="H19" s="151"/>
    </row>
    <row r="20" spans="1:254" s="4" customFormat="1" ht="20.149999999999999" customHeight="1">
      <c r="A20" s="79" t="s">
        <v>58</v>
      </c>
      <c r="B20" s="38" t="s">
        <v>15</v>
      </c>
      <c r="C20" s="16" t="s">
        <v>123</v>
      </c>
      <c r="D20" s="24">
        <v>300</v>
      </c>
      <c r="E20" s="25">
        <v>60</v>
      </c>
      <c r="F20" s="25">
        <v>1</v>
      </c>
      <c r="G20" s="24">
        <f t="shared" ref="G20:G30" si="3">D20*E20*F20</f>
        <v>18000</v>
      </c>
      <c r="H20" s="14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</row>
    <row r="21" spans="1:254" s="4" customFormat="1" ht="20.149999999999999" customHeight="1">
      <c r="A21" s="79" t="s">
        <v>58</v>
      </c>
      <c r="B21" s="38" t="s">
        <v>15</v>
      </c>
      <c r="C21" s="16" t="s">
        <v>137</v>
      </c>
      <c r="D21" s="24">
        <v>200</v>
      </c>
      <c r="E21" s="25">
        <v>60</v>
      </c>
      <c r="F21" s="25">
        <v>1</v>
      </c>
      <c r="G21" s="24">
        <f t="shared" si="3"/>
        <v>12000</v>
      </c>
      <c r="H21" s="14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</row>
    <row r="22" spans="1:254" s="4" customFormat="1" ht="20.149999999999999" customHeight="1">
      <c r="A22" s="79" t="s">
        <v>58</v>
      </c>
      <c r="B22" s="38" t="s">
        <v>15</v>
      </c>
      <c r="C22" s="16" t="s">
        <v>138</v>
      </c>
      <c r="D22" s="24">
        <v>300</v>
      </c>
      <c r="E22" s="25">
        <v>60</v>
      </c>
      <c r="F22" s="25">
        <v>1</v>
      </c>
      <c r="G22" s="24">
        <f t="shared" ref="G22" si="4">D22*E22*F22</f>
        <v>18000</v>
      </c>
      <c r="H22" s="14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</row>
    <row r="23" spans="1:254" s="4" customFormat="1" ht="20.149999999999999" customHeight="1">
      <c r="A23" s="79" t="s">
        <v>58</v>
      </c>
      <c r="B23" s="38" t="s">
        <v>15</v>
      </c>
      <c r="C23" s="16" t="s">
        <v>139</v>
      </c>
      <c r="D23" s="24">
        <v>250</v>
      </c>
      <c r="E23" s="25">
        <v>60</v>
      </c>
      <c r="F23" s="25">
        <v>1</v>
      </c>
      <c r="G23" s="24">
        <f t="shared" si="3"/>
        <v>15000</v>
      </c>
      <c r="H23" s="14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</row>
    <row r="24" spans="1:254" s="4" customFormat="1" ht="20.149999999999999" customHeight="1">
      <c r="A24" s="79" t="s">
        <v>58</v>
      </c>
      <c r="B24" s="38" t="s">
        <v>15</v>
      </c>
      <c r="C24" s="16" t="s">
        <v>136</v>
      </c>
      <c r="D24" s="24">
        <v>300</v>
      </c>
      <c r="E24" s="25">
        <v>60</v>
      </c>
      <c r="F24" s="25">
        <v>1</v>
      </c>
      <c r="G24" s="24">
        <f t="shared" ref="G24" si="5">D24*E24*F24</f>
        <v>18000</v>
      </c>
      <c r="H24" s="14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</row>
    <row r="25" spans="1:254" s="4" customFormat="1" ht="20.149999999999999" customHeight="1">
      <c r="A25" s="79" t="s">
        <v>58</v>
      </c>
      <c r="B25" s="38" t="s">
        <v>15</v>
      </c>
      <c r="C25" s="16" t="s">
        <v>140</v>
      </c>
      <c r="D25" s="24">
        <v>200</v>
      </c>
      <c r="E25" s="25">
        <v>60</v>
      </c>
      <c r="F25" s="25">
        <v>1</v>
      </c>
      <c r="G25" s="24">
        <f t="shared" si="3"/>
        <v>12000</v>
      </c>
      <c r="H25" s="14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</row>
    <row r="26" spans="1:254" s="4" customFormat="1" ht="20.149999999999999" customHeight="1">
      <c r="A26" s="79" t="s">
        <v>58</v>
      </c>
      <c r="B26" s="38" t="s">
        <v>15</v>
      </c>
      <c r="C26" s="16" t="s">
        <v>141</v>
      </c>
      <c r="D26" s="24">
        <v>250</v>
      </c>
      <c r="E26" s="25">
        <v>60</v>
      </c>
      <c r="F26" s="25">
        <v>1</v>
      </c>
      <c r="G26" s="24">
        <f t="shared" ref="G26" si="6">D26*E26*F26</f>
        <v>15000</v>
      </c>
      <c r="H26" s="14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</row>
    <row r="27" spans="1:254" s="4" customFormat="1" ht="20.149999999999999" customHeight="1">
      <c r="A27" s="79" t="s">
        <v>58</v>
      </c>
      <c r="B27" s="38" t="s">
        <v>15</v>
      </c>
      <c r="C27" s="16" t="s">
        <v>124</v>
      </c>
      <c r="D27" s="24">
        <v>200</v>
      </c>
      <c r="E27" s="25">
        <v>60</v>
      </c>
      <c r="F27" s="25">
        <v>1</v>
      </c>
      <c r="G27" s="24">
        <f t="shared" si="3"/>
        <v>12000</v>
      </c>
      <c r="H27" s="14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</row>
    <row r="28" spans="1:254" s="4" customFormat="1" ht="20.149999999999999" customHeight="1">
      <c r="A28" s="79" t="s">
        <v>58</v>
      </c>
      <c r="B28" s="38" t="s">
        <v>15</v>
      </c>
      <c r="C28" s="16" t="s">
        <v>125</v>
      </c>
      <c r="D28" s="24">
        <v>300</v>
      </c>
      <c r="E28" s="25">
        <v>60</v>
      </c>
      <c r="F28" s="25">
        <v>1</v>
      </c>
      <c r="G28" s="24">
        <f t="shared" si="3"/>
        <v>18000</v>
      </c>
      <c r="H28" s="14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</row>
    <row r="29" spans="1:254" s="4" customFormat="1" ht="20.149999999999999" customHeight="1">
      <c r="A29" s="79" t="s">
        <v>58</v>
      </c>
      <c r="B29" s="38" t="s">
        <v>23</v>
      </c>
      <c r="C29" s="12" t="s">
        <v>41</v>
      </c>
      <c r="D29" s="20">
        <v>88</v>
      </c>
      <c r="E29" s="21">
        <v>60</v>
      </c>
      <c r="F29" s="21">
        <v>5</v>
      </c>
      <c r="G29" s="28">
        <f t="shared" si="3"/>
        <v>26400</v>
      </c>
      <c r="H29" s="1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</row>
    <row r="30" spans="1:254" s="4" customFormat="1" ht="20.149999999999999" customHeight="1">
      <c r="A30" s="79" t="s">
        <v>58</v>
      </c>
      <c r="B30" s="33" t="s">
        <v>71</v>
      </c>
      <c r="C30" s="48" t="s">
        <v>51</v>
      </c>
      <c r="D30" s="89">
        <v>0</v>
      </c>
      <c r="E30" s="50">
        <v>63</v>
      </c>
      <c r="F30" s="50">
        <v>4</v>
      </c>
      <c r="G30" s="49">
        <f t="shared" si="3"/>
        <v>0</v>
      </c>
      <c r="H30" s="1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</row>
    <row r="31" spans="1:254" s="40" customFormat="1" ht="20.149999999999999" customHeight="1">
      <c r="A31" s="79" t="s">
        <v>58</v>
      </c>
      <c r="B31" s="38" t="s">
        <v>28</v>
      </c>
      <c r="C31" s="44" t="s">
        <v>146</v>
      </c>
      <c r="D31" s="20">
        <v>15000</v>
      </c>
      <c r="E31" s="21">
        <v>1</v>
      </c>
      <c r="F31" s="21">
        <v>1</v>
      </c>
      <c r="G31" s="20">
        <f t="shared" ref="G31:G32" si="7">D31*E31*F31</f>
        <v>15000</v>
      </c>
      <c r="H31" s="13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39"/>
      <c r="GB31" s="39"/>
      <c r="GC31" s="39"/>
      <c r="GD31" s="39"/>
      <c r="GE31" s="39"/>
      <c r="GF31" s="39"/>
      <c r="GG31" s="39"/>
      <c r="GH31" s="39"/>
      <c r="GI31" s="39"/>
      <c r="GJ31" s="39"/>
      <c r="GK31" s="39"/>
      <c r="GL31" s="39"/>
      <c r="GM31" s="39"/>
      <c r="GN31" s="39"/>
      <c r="GO31" s="39"/>
      <c r="GP31" s="39"/>
      <c r="GQ31" s="39"/>
      <c r="GR31" s="39"/>
      <c r="GS31" s="39"/>
      <c r="GT31" s="39"/>
      <c r="GU31" s="39"/>
      <c r="GV31" s="39"/>
      <c r="GW31" s="39"/>
      <c r="GX31" s="39"/>
      <c r="GY31" s="39"/>
      <c r="GZ31" s="39"/>
      <c r="HA31" s="39"/>
      <c r="HB31" s="39"/>
      <c r="HC31" s="39"/>
      <c r="HD31" s="39"/>
      <c r="HE31" s="39"/>
      <c r="HF31" s="39"/>
      <c r="HG31" s="39"/>
      <c r="HH31" s="39"/>
      <c r="HI31" s="39"/>
      <c r="HJ31" s="39"/>
      <c r="HK31" s="39"/>
      <c r="HL31" s="39"/>
      <c r="HM31" s="39"/>
      <c r="HN31" s="39"/>
      <c r="HO31" s="39"/>
      <c r="HP31" s="39"/>
      <c r="HQ31" s="39"/>
      <c r="HR31" s="39"/>
      <c r="HS31" s="39"/>
      <c r="HT31" s="39"/>
      <c r="HU31" s="39"/>
      <c r="HV31" s="39"/>
      <c r="HW31" s="39"/>
      <c r="HX31" s="39"/>
      <c r="HY31" s="39"/>
      <c r="HZ31" s="39"/>
      <c r="IA31" s="39"/>
      <c r="IB31" s="39"/>
      <c r="IC31" s="39"/>
      <c r="ID31" s="39"/>
      <c r="IE31" s="39"/>
      <c r="IF31" s="39"/>
      <c r="IG31" s="39"/>
      <c r="IH31" s="39"/>
      <c r="II31" s="39"/>
      <c r="IJ31" s="39"/>
      <c r="IK31" s="39"/>
      <c r="IL31" s="39"/>
      <c r="IM31" s="39"/>
      <c r="IN31" s="39"/>
      <c r="IO31" s="39"/>
      <c r="IP31" s="39"/>
      <c r="IQ31" s="39"/>
      <c r="IR31" s="39"/>
      <c r="IS31" s="39"/>
      <c r="IT31" s="39"/>
    </row>
    <row r="32" spans="1:254" s="120" customFormat="1" ht="20.149999999999999" customHeight="1">
      <c r="A32" s="79" t="s">
        <v>58</v>
      </c>
      <c r="B32" s="38" t="s">
        <v>135</v>
      </c>
      <c r="C32" s="44"/>
      <c r="D32" s="20">
        <v>400</v>
      </c>
      <c r="E32" s="21">
        <v>160</v>
      </c>
      <c r="F32" s="21">
        <v>1</v>
      </c>
      <c r="G32" s="20">
        <f t="shared" si="7"/>
        <v>64000</v>
      </c>
      <c r="H32" s="13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119"/>
      <c r="BD32" s="119"/>
      <c r="BE32" s="119"/>
      <c r="BF32" s="119"/>
      <c r="BG32" s="119"/>
      <c r="BH32" s="119"/>
      <c r="BI32" s="119"/>
      <c r="BJ32" s="119"/>
      <c r="BK32" s="119"/>
      <c r="BL32" s="119"/>
      <c r="BM32" s="119"/>
      <c r="BN32" s="119"/>
      <c r="BO32" s="119"/>
      <c r="BP32" s="119"/>
      <c r="BQ32" s="119"/>
      <c r="BR32" s="119"/>
      <c r="BS32" s="119"/>
      <c r="BT32" s="119"/>
      <c r="BU32" s="119"/>
      <c r="BV32" s="119"/>
      <c r="BW32" s="119"/>
      <c r="BX32" s="119"/>
      <c r="BY32" s="119"/>
      <c r="BZ32" s="119"/>
      <c r="CA32" s="119"/>
      <c r="CB32" s="119"/>
      <c r="CC32" s="119"/>
      <c r="CD32" s="119"/>
      <c r="CE32" s="119"/>
      <c r="CF32" s="119"/>
      <c r="CG32" s="119"/>
      <c r="CH32" s="119"/>
      <c r="CI32" s="119"/>
      <c r="CJ32" s="119"/>
      <c r="CK32" s="119"/>
      <c r="CL32" s="119"/>
      <c r="CM32" s="119"/>
      <c r="CN32" s="119"/>
      <c r="CO32" s="119"/>
      <c r="CP32" s="119"/>
      <c r="CQ32" s="119"/>
      <c r="CR32" s="119"/>
      <c r="CS32" s="119"/>
      <c r="CT32" s="119"/>
      <c r="CU32" s="119"/>
      <c r="CV32" s="119"/>
      <c r="CW32" s="119"/>
      <c r="CX32" s="119"/>
      <c r="CY32" s="119"/>
      <c r="CZ32" s="119"/>
      <c r="DA32" s="119"/>
      <c r="DB32" s="119"/>
      <c r="DC32" s="119"/>
      <c r="DD32" s="119"/>
      <c r="DE32" s="119"/>
      <c r="DF32" s="119"/>
      <c r="DG32" s="119"/>
      <c r="DH32" s="119"/>
      <c r="DI32" s="119"/>
      <c r="DJ32" s="119"/>
      <c r="DK32" s="119"/>
      <c r="DL32" s="119"/>
      <c r="DM32" s="119"/>
      <c r="DN32" s="119"/>
      <c r="DO32" s="119"/>
      <c r="DP32" s="119"/>
      <c r="DQ32" s="119"/>
      <c r="DR32" s="119"/>
      <c r="DS32" s="119"/>
      <c r="DT32" s="119"/>
      <c r="DU32" s="119"/>
      <c r="DV32" s="119"/>
      <c r="DW32" s="119"/>
      <c r="DX32" s="119"/>
      <c r="DY32" s="119"/>
      <c r="DZ32" s="119"/>
      <c r="EA32" s="119"/>
      <c r="EB32" s="119"/>
      <c r="EC32" s="119"/>
      <c r="ED32" s="119"/>
      <c r="EE32" s="119"/>
      <c r="EF32" s="119"/>
      <c r="EG32" s="119"/>
      <c r="EH32" s="119"/>
      <c r="EI32" s="119"/>
      <c r="EJ32" s="119"/>
      <c r="EK32" s="119"/>
      <c r="EL32" s="119"/>
      <c r="EM32" s="119"/>
      <c r="EN32" s="119"/>
      <c r="EO32" s="119"/>
      <c r="EP32" s="119"/>
      <c r="EQ32" s="119"/>
      <c r="ER32" s="119"/>
      <c r="ES32" s="119"/>
      <c r="ET32" s="119"/>
      <c r="EU32" s="119"/>
      <c r="EV32" s="119"/>
      <c r="EW32" s="119"/>
      <c r="EX32" s="119"/>
      <c r="EY32" s="119"/>
      <c r="EZ32" s="119"/>
      <c r="FA32" s="119"/>
      <c r="FB32" s="119"/>
      <c r="FC32" s="119"/>
      <c r="FD32" s="119"/>
      <c r="FE32" s="119"/>
      <c r="FF32" s="119"/>
      <c r="FG32" s="119"/>
      <c r="FH32" s="119"/>
      <c r="FI32" s="119"/>
      <c r="FJ32" s="119"/>
      <c r="FK32" s="119"/>
      <c r="FL32" s="119"/>
      <c r="FM32" s="119"/>
      <c r="FN32" s="119"/>
      <c r="FO32" s="119"/>
      <c r="FP32" s="119"/>
      <c r="FQ32" s="119"/>
      <c r="FR32" s="119"/>
      <c r="FS32" s="119"/>
      <c r="FT32" s="119"/>
      <c r="FU32" s="119"/>
      <c r="FV32" s="119"/>
      <c r="FW32" s="119"/>
      <c r="FX32" s="119"/>
      <c r="FY32" s="119"/>
      <c r="FZ32" s="119"/>
      <c r="GA32" s="119"/>
      <c r="GB32" s="119"/>
      <c r="GC32" s="119"/>
      <c r="GD32" s="119"/>
      <c r="GE32" s="119"/>
      <c r="GF32" s="119"/>
      <c r="GG32" s="119"/>
      <c r="GH32" s="119"/>
      <c r="GI32" s="119"/>
      <c r="GJ32" s="119"/>
      <c r="GK32" s="119"/>
      <c r="GL32" s="119"/>
      <c r="GM32" s="119"/>
      <c r="GN32" s="119"/>
      <c r="GO32" s="119"/>
      <c r="GP32" s="119"/>
      <c r="GQ32" s="119"/>
      <c r="GR32" s="119"/>
      <c r="GS32" s="119"/>
      <c r="GT32" s="119"/>
      <c r="GU32" s="119"/>
      <c r="GV32" s="119"/>
      <c r="GW32" s="119"/>
      <c r="GX32" s="119"/>
      <c r="GY32" s="119"/>
      <c r="GZ32" s="119"/>
      <c r="HA32" s="119"/>
      <c r="HB32" s="119"/>
      <c r="HC32" s="119"/>
      <c r="HD32" s="119"/>
      <c r="HE32" s="119"/>
      <c r="HF32" s="119"/>
      <c r="HG32" s="119"/>
      <c r="HH32" s="119"/>
      <c r="HI32" s="119"/>
      <c r="HJ32" s="119"/>
      <c r="HK32" s="119"/>
      <c r="HL32" s="119"/>
      <c r="HM32" s="119"/>
      <c r="HN32" s="119"/>
      <c r="HO32" s="119"/>
      <c r="HP32" s="119"/>
      <c r="HQ32" s="119"/>
      <c r="HR32" s="119"/>
      <c r="HS32" s="119"/>
      <c r="HT32" s="119"/>
      <c r="HU32" s="119"/>
      <c r="HV32" s="119"/>
      <c r="HW32" s="119"/>
      <c r="HX32" s="119"/>
      <c r="HY32" s="119"/>
      <c r="HZ32" s="119"/>
      <c r="IA32" s="119"/>
      <c r="IB32" s="119"/>
      <c r="IC32" s="119"/>
      <c r="ID32" s="119"/>
      <c r="IE32" s="119"/>
      <c r="IF32" s="119"/>
      <c r="IG32" s="119"/>
      <c r="IH32" s="119"/>
      <c r="II32" s="119"/>
      <c r="IJ32" s="119"/>
      <c r="IK32" s="119"/>
      <c r="IL32" s="119"/>
      <c r="IM32" s="119"/>
      <c r="IN32" s="119"/>
      <c r="IO32" s="119"/>
      <c r="IP32" s="119"/>
      <c r="IQ32" s="119"/>
      <c r="IR32" s="119"/>
      <c r="IS32" s="119"/>
      <c r="IT32" s="119"/>
    </row>
    <row r="33" spans="1:254" ht="20.149999999999999" customHeight="1">
      <c r="A33" s="77" t="s">
        <v>59</v>
      </c>
      <c r="B33" s="33" t="s">
        <v>15</v>
      </c>
      <c r="C33" s="12" t="s">
        <v>126</v>
      </c>
      <c r="D33" s="20">
        <v>200</v>
      </c>
      <c r="E33" s="21">
        <v>40</v>
      </c>
      <c r="F33" s="21">
        <v>1</v>
      </c>
      <c r="G33" s="28">
        <f t="shared" ref="G33:G38" si="8">D33*E33*F33</f>
        <v>8000</v>
      </c>
      <c r="H33" s="14"/>
    </row>
    <row r="34" spans="1:254" ht="20.149999999999999" customHeight="1">
      <c r="A34" s="77" t="s">
        <v>59</v>
      </c>
      <c r="B34" s="33" t="s">
        <v>15</v>
      </c>
      <c r="C34" s="12" t="s">
        <v>143</v>
      </c>
      <c r="D34" s="20">
        <v>150</v>
      </c>
      <c r="E34" s="21">
        <v>40</v>
      </c>
      <c r="F34" s="21">
        <v>1</v>
      </c>
      <c r="G34" s="28">
        <f t="shared" si="8"/>
        <v>6000</v>
      </c>
      <c r="H34" s="14"/>
    </row>
    <row r="35" spans="1:254" ht="20.149999999999999" customHeight="1">
      <c r="A35" s="77" t="s">
        <v>59</v>
      </c>
      <c r="B35" s="33" t="s">
        <v>15</v>
      </c>
      <c r="C35" s="12" t="s">
        <v>142</v>
      </c>
      <c r="D35" s="20">
        <v>198</v>
      </c>
      <c r="E35" s="21">
        <v>40</v>
      </c>
      <c r="F35" s="21">
        <v>1</v>
      </c>
      <c r="G35" s="28">
        <f t="shared" si="8"/>
        <v>7920</v>
      </c>
      <c r="H35" s="14"/>
    </row>
    <row r="36" spans="1:254" ht="20.149999999999999" customHeight="1">
      <c r="A36" s="77" t="s">
        <v>59</v>
      </c>
      <c r="B36" s="33" t="s">
        <v>15</v>
      </c>
      <c r="C36" s="12" t="s">
        <v>144</v>
      </c>
      <c r="D36" s="20">
        <v>150</v>
      </c>
      <c r="E36" s="21">
        <v>40</v>
      </c>
      <c r="F36" s="21">
        <v>1</v>
      </c>
      <c r="G36" s="28">
        <f t="shared" si="8"/>
        <v>6000</v>
      </c>
      <c r="H36" s="14"/>
    </row>
    <row r="37" spans="1:254" ht="20.149999999999999" customHeight="1">
      <c r="A37" s="77" t="s">
        <v>59</v>
      </c>
      <c r="B37" s="33" t="s">
        <v>15</v>
      </c>
      <c r="C37" s="12" t="s">
        <v>145</v>
      </c>
      <c r="D37" s="20">
        <v>150</v>
      </c>
      <c r="E37" s="21">
        <v>40</v>
      </c>
      <c r="F37" s="21">
        <v>1</v>
      </c>
      <c r="G37" s="28">
        <f t="shared" si="8"/>
        <v>6000</v>
      </c>
      <c r="H37" s="14"/>
    </row>
    <row r="38" spans="1:254" ht="20.149999999999999" customHeight="1">
      <c r="A38" s="77" t="s">
        <v>59</v>
      </c>
      <c r="B38" s="33" t="s">
        <v>15</v>
      </c>
      <c r="C38" s="12" t="s">
        <v>127</v>
      </c>
      <c r="D38" s="20">
        <v>150</v>
      </c>
      <c r="E38" s="21">
        <v>40</v>
      </c>
      <c r="F38" s="21">
        <v>1</v>
      </c>
      <c r="G38" s="28">
        <f t="shared" si="8"/>
        <v>6000</v>
      </c>
      <c r="H38" s="14"/>
    </row>
    <row r="39" spans="1:254" ht="20.149999999999999" customHeight="1">
      <c r="A39" s="77" t="s">
        <v>59</v>
      </c>
      <c r="B39" s="33" t="s">
        <v>15</v>
      </c>
      <c r="C39" s="12" t="s">
        <v>128</v>
      </c>
      <c r="D39" s="20">
        <v>200</v>
      </c>
      <c r="E39" s="21">
        <v>40</v>
      </c>
      <c r="F39" s="21">
        <v>1</v>
      </c>
      <c r="G39" s="28">
        <f t="shared" si="1"/>
        <v>8000</v>
      </c>
      <c r="H39" s="14"/>
    </row>
    <row r="40" spans="1:254" ht="20.149999999999999" customHeight="1">
      <c r="A40" s="77" t="s">
        <v>59</v>
      </c>
      <c r="B40" s="33" t="s">
        <v>30</v>
      </c>
      <c r="C40" s="12" t="s">
        <v>41</v>
      </c>
      <c r="D40" s="20">
        <v>88</v>
      </c>
      <c r="E40" s="21">
        <v>40</v>
      </c>
      <c r="F40" s="21">
        <v>5</v>
      </c>
      <c r="G40" s="28">
        <f t="shared" si="1"/>
        <v>17600</v>
      </c>
      <c r="H40" s="14"/>
    </row>
    <row r="41" spans="1:254" ht="20.149999999999999" customHeight="1">
      <c r="A41" s="77" t="s">
        <v>59</v>
      </c>
      <c r="B41" s="33" t="s">
        <v>71</v>
      </c>
      <c r="C41" s="48" t="s">
        <v>51</v>
      </c>
      <c r="D41" s="89">
        <v>0</v>
      </c>
      <c r="E41" s="50">
        <v>65</v>
      </c>
      <c r="F41" s="50">
        <v>3</v>
      </c>
      <c r="G41" s="28">
        <f t="shared" si="1"/>
        <v>0</v>
      </c>
      <c r="H41" s="14"/>
    </row>
    <row r="42" spans="1:254" s="40" customFormat="1" ht="20.149999999999999" customHeight="1">
      <c r="A42" s="149" t="s">
        <v>76</v>
      </c>
      <c r="B42" s="150"/>
      <c r="C42" s="150"/>
      <c r="D42" s="150"/>
      <c r="E42" s="150"/>
      <c r="F42" s="150"/>
      <c r="G42" s="150"/>
      <c r="H42" s="151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  <c r="HW42" s="39"/>
      <c r="HX42" s="39"/>
      <c r="HY42" s="39"/>
      <c r="HZ42" s="39"/>
      <c r="IA42" s="39"/>
      <c r="IB42" s="39"/>
      <c r="IC42" s="39"/>
      <c r="ID42" s="39"/>
      <c r="IE42" s="39"/>
      <c r="IF42" s="39"/>
      <c r="IG42" s="39"/>
      <c r="IH42" s="39"/>
      <c r="II42" s="39"/>
      <c r="IJ42" s="39"/>
      <c r="IK42" s="39"/>
      <c r="IL42" s="39"/>
      <c r="IM42" s="39"/>
      <c r="IN42" s="39"/>
      <c r="IO42" s="39"/>
      <c r="IP42" s="39"/>
      <c r="IQ42" s="39"/>
      <c r="IR42" s="39"/>
      <c r="IS42" s="39"/>
      <c r="IT42" s="39"/>
    </row>
    <row r="43" spans="1:254" s="4" customFormat="1" ht="20.149999999999999" customHeight="1">
      <c r="A43" s="79" t="s">
        <v>58</v>
      </c>
      <c r="B43" s="38" t="s">
        <v>16</v>
      </c>
      <c r="C43" s="44" t="s">
        <v>54</v>
      </c>
      <c r="D43" s="20">
        <v>150</v>
      </c>
      <c r="E43" s="23">
        <v>25</v>
      </c>
      <c r="F43" s="23">
        <v>7</v>
      </c>
      <c r="G43" s="22">
        <f>D43*E43*F43</f>
        <v>26250</v>
      </c>
      <c r="H43" s="80" t="s">
        <v>78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</row>
    <row r="44" spans="1:254" s="4" customFormat="1" ht="20.149999999999999" customHeight="1">
      <c r="A44" s="79" t="s">
        <v>58</v>
      </c>
      <c r="B44" s="38" t="s">
        <v>22</v>
      </c>
      <c r="C44" s="44" t="s">
        <v>22</v>
      </c>
      <c r="D44" s="20">
        <v>150</v>
      </c>
      <c r="E44" s="23">
        <v>2</v>
      </c>
      <c r="F44" s="23">
        <v>5</v>
      </c>
      <c r="G44" s="22">
        <f>D44*E44*F44</f>
        <v>1500</v>
      </c>
      <c r="H44" s="15" t="s">
        <v>50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</row>
    <row r="45" spans="1:254" s="4" customFormat="1" ht="20.149999999999999" customHeight="1">
      <c r="A45" s="78" t="s">
        <v>59</v>
      </c>
      <c r="B45" s="38" t="s">
        <v>16</v>
      </c>
      <c r="C45" s="44" t="s">
        <v>54</v>
      </c>
      <c r="D45" s="20">
        <v>150</v>
      </c>
      <c r="E45" s="21">
        <v>25</v>
      </c>
      <c r="F45" s="21">
        <v>7</v>
      </c>
      <c r="G45" s="28">
        <f t="shared" ref="G45:G46" si="9">D45*E45*F45</f>
        <v>26250</v>
      </c>
      <c r="H45" s="13" t="s">
        <v>40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</row>
    <row r="46" spans="1:254" s="4" customFormat="1" ht="20.149999999999999" customHeight="1">
      <c r="A46" s="78" t="s">
        <v>59</v>
      </c>
      <c r="B46" s="38" t="s">
        <v>22</v>
      </c>
      <c r="C46" s="44" t="s">
        <v>22</v>
      </c>
      <c r="D46" s="20">
        <v>150</v>
      </c>
      <c r="E46" s="21">
        <v>2</v>
      </c>
      <c r="F46" s="21">
        <v>4</v>
      </c>
      <c r="G46" s="28">
        <f t="shared" si="9"/>
        <v>1200</v>
      </c>
      <c r="H46" s="15" t="s">
        <v>49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</row>
    <row r="47" spans="1:254" ht="15.9" thickBot="1">
      <c r="A47" s="19"/>
      <c r="B47" s="34" t="s">
        <v>19</v>
      </c>
      <c r="C47" s="46"/>
      <c r="D47" s="26"/>
      <c r="E47" s="27"/>
      <c r="F47" s="27"/>
      <c r="G47" s="29">
        <f>SUM(G4:G46)</f>
        <v>674570</v>
      </c>
      <c r="H47" s="122"/>
    </row>
  </sheetData>
  <mergeCells count="5">
    <mergeCell ref="A4:H4"/>
    <mergeCell ref="A14:H14"/>
    <mergeCell ref="A19:H19"/>
    <mergeCell ref="A42:H42"/>
    <mergeCell ref="A1:H1"/>
  </mergeCells>
  <phoneticPr fontId="2" type="noConversion"/>
  <conditionalFormatting sqref="E41:F41">
    <cfRule type="cellIs" dxfId="14" priority="6" stopIfTrue="1" operator="lessThan">
      <formula>0</formula>
    </cfRule>
  </conditionalFormatting>
  <conditionalFormatting sqref="E30">
    <cfRule type="cellIs" dxfId="13" priority="1" stopIfTrue="1" operator="lessThan">
      <formula>0</formula>
    </cfRule>
  </conditionalFormatting>
  <conditionalFormatting sqref="F30">
    <cfRule type="cellIs" dxfId="12" priority="3" stopIfTrue="1" operator="lessThan">
      <formula>0</formula>
    </cfRule>
  </conditionalFormatting>
  <conditionalFormatting sqref="E30">
    <cfRule type="cellIs" dxfId="11" priority="2" stopIfTrue="1" operator="lessThan">
      <formula>0</formula>
    </cfRule>
  </conditionalFormatting>
  <pageMargins left="0.11811023622047245" right="0.11811023622047245" top="0.15748031496062992" bottom="0.15748031496062992" header="0.31496062992125984" footer="0.31496062992125984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  <pageSetUpPr fitToPage="1"/>
  </sheetPr>
  <dimension ref="A1:IU18"/>
  <sheetViews>
    <sheetView topLeftCell="A10" zoomScale="85" zoomScaleNormal="85" workbookViewId="0">
      <selection activeCell="F16" sqref="F16"/>
    </sheetView>
  </sheetViews>
  <sheetFormatPr defaultRowHeight="15"/>
  <cols>
    <col min="1" max="1" width="11.5" customWidth="1"/>
    <col min="2" max="2" width="31.85546875" style="9" bestFit="1" customWidth="1"/>
    <col min="3" max="3" width="42.2109375" style="35" bestFit="1" customWidth="1"/>
    <col min="4" max="4" width="12" style="9" bestFit="1" customWidth="1"/>
    <col min="5" max="6" width="5.2109375" style="9" bestFit="1" customWidth="1"/>
    <col min="7" max="7" width="11.2109375" style="9" bestFit="1" customWidth="1"/>
    <col min="8" max="8" width="67.2109375" style="35" bestFit="1" customWidth="1"/>
  </cols>
  <sheetData>
    <row r="1" spans="1:255" s="2" customFormat="1" ht="48" customHeight="1">
      <c r="A1" s="158" t="s">
        <v>69</v>
      </c>
      <c r="B1" s="159"/>
      <c r="C1" s="159"/>
      <c r="D1" s="159"/>
      <c r="E1" s="159"/>
      <c r="F1" s="159"/>
      <c r="G1" s="159"/>
      <c r="H1" s="15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5" s="2" customFormat="1" ht="22.5" customHeight="1">
      <c r="A2" s="51" t="s">
        <v>8</v>
      </c>
      <c r="B2" s="51" t="s">
        <v>60</v>
      </c>
      <c r="C2" s="52" t="s">
        <v>61</v>
      </c>
      <c r="D2" s="53" t="s">
        <v>32</v>
      </c>
      <c r="E2" s="52" t="s">
        <v>62</v>
      </c>
      <c r="F2" s="52" t="s">
        <v>11</v>
      </c>
      <c r="G2" s="53" t="s">
        <v>31</v>
      </c>
      <c r="H2" s="54" t="s">
        <v>33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5" s="2" customFormat="1" ht="19.5" customHeight="1">
      <c r="A3" s="51" t="s">
        <v>0</v>
      </c>
      <c r="B3" s="51" t="s">
        <v>1</v>
      </c>
      <c r="C3" s="52" t="s">
        <v>2</v>
      </c>
      <c r="D3" s="53" t="s">
        <v>3</v>
      </c>
      <c r="E3" s="52" t="s">
        <v>63</v>
      </c>
      <c r="F3" s="52" t="s">
        <v>5</v>
      </c>
      <c r="G3" s="53" t="s">
        <v>6</v>
      </c>
      <c r="H3" s="54" t="s">
        <v>34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5" s="8" customFormat="1" ht="20.149999999999999" customHeight="1">
      <c r="A4" s="155" t="s">
        <v>58</v>
      </c>
      <c r="B4" s="47" t="s">
        <v>133</v>
      </c>
      <c r="C4" s="47" t="s">
        <v>43</v>
      </c>
      <c r="D4" s="49">
        <v>600</v>
      </c>
      <c r="E4" s="32">
        <v>2</v>
      </c>
      <c r="F4" s="32">
        <v>1</v>
      </c>
      <c r="G4" s="31">
        <f t="shared" ref="G4:G15" si="0">F4*E4*D4</f>
        <v>1200</v>
      </c>
      <c r="H4" s="55" t="s">
        <v>39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</row>
    <row r="5" spans="1:255" s="4" customFormat="1" ht="20.149999999999999" customHeight="1">
      <c r="A5" s="156"/>
      <c r="B5" s="56" t="s">
        <v>17</v>
      </c>
      <c r="C5" s="56" t="s">
        <v>18</v>
      </c>
      <c r="D5" s="57">
        <v>1500</v>
      </c>
      <c r="E5" s="58">
        <v>1</v>
      </c>
      <c r="F5" s="58">
        <v>2</v>
      </c>
      <c r="G5" s="31">
        <f t="shared" si="0"/>
        <v>3000</v>
      </c>
      <c r="H5" s="5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spans="1:255" s="4" customFormat="1" ht="20.149999999999999" customHeight="1">
      <c r="A6" s="156"/>
      <c r="B6" s="30" t="s">
        <v>38</v>
      </c>
      <c r="C6" s="30" t="s">
        <v>44</v>
      </c>
      <c r="D6" s="31">
        <v>1500</v>
      </c>
      <c r="E6" s="32">
        <v>2</v>
      </c>
      <c r="F6" s="32">
        <v>1</v>
      </c>
      <c r="G6" s="31">
        <f t="shared" si="0"/>
        <v>3000</v>
      </c>
      <c r="H6" s="30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spans="1:255" s="4" customFormat="1" ht="20.149999999999999" customHeight="1">
      <c r="A7" s="156"/>
      <c r="B7" s="56" t="s">
        <v>29</v>
      </c>
      <c r="C7" s="56" t="s">
        <v>29</v>
      </c>
      <c r="D7" s="57">
        <v>1500</v>
      </c>
      <c r="E7" s="60">
        <v>35</v>
      </c>
      <c r="F7" s="58">
        <v>1</v>
      </c>
      <c r="G7" s="31">
        <f t="shared" ref="G7:G12" si="1">F7*E7*D7</f>
        <v>52500</v>
      </c>
      <c r="H7" s="55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spans="1:255" s="4" customFormat="1" ht="20.149999999999999" customHeight="1">
      <c r="A8" s="156"/>
      <c r="B8" s="56" t="s">
        <v>36</v>
      </c>
      <c r="C8" s="56" t="s">
        <v>35</v>
      </c>
      <c r="D8" s="61">
        <v>800</v>
      </c>
      <c r="E8" s="60">
        <v>9</v>
      </c>
      <c r="F8" s="58">
        <v>2</v>
      </c>
      <c r="G8" s="31">
        <f t="shared" si="1"/>
        <v>14400</v>
      </c>
      <c r="H8" s="62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spans="1:255" s="4" customFormat="1" ht="20.149999999999999" customHeight="1">
      <c r="A9" s="156"/>
      <c r="B9" s="135" t="s">
        <v>173</v>
      </c>
      <c r="C9" s="56" t="s">
        <v>35</v>
      </c>
      <c r="D9" s="136">
        <v>900</v>
      </c>
      <c r="E9" s="60">
        <v>9</v>
      </c>
      <c r="F9" s="58">
        <v>2</v>
      </c>
      <c r="G9" s="31">
        <f t="shared" si="1"/>
        <v>16200</v>
      </c>
      <c r="H9" s="140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spans="1:255" s="4" customFormat="1" ht="20.149999999999999" customHeight="1">
      <c r="A10" s="156"/>
      <c r="B10" s="56" t="s">
        <v>172</v>
      </c>
      <c r="C10" s="56" t="s">
        <v>35</v>
      </c>
      <c r="D10" s="136">
        <v>280</v>
      </c>
      <c r="E10" s="137">
        <v>2</v>
      </c>
      <c r="F10" s="138">
        <v>25</v>
      </c>
      <c r="G10" s="139">
        <f t="shared" si="1"/>
        <v>14000</v>
      </c>
      <c r="H10" s="140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spans="1:255" s="4" customFormat="1" ht="20.149999999999999" customHeight="1">
      <c r="A11" s="156"/>
      <c r="B11" s="56" t="s">
        <v>37</v>
      </c>
      <c r="C11" s="56" t="s">
        <v>35</v>
      </c>
      <c r="D11" s="61">
        <v>400</v>
      </c>
      <c r="E11" s="60">
        <v>2</v>
      </c>
      <c r="F11" s="58">
        <v>16</v>
      </c>
      <c r="G11" s="31">
        <f t="shared" si="1"/>
        <v>12800</v>
      </c>
      <c r="H11" s="62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spans="1:255" s="4" customFormat="1" ht="20.149999999999999" customHeight="1">
      <c r="A12" s="157"/>
      <c r="B12" s="56" t="s">
        <v>72</v>
      </c>
      <c r="C12" s="71" t="s">
        <v>42</v>
      </c>
      <c r="D12" s="49">
        <v>50</v>
      </c>
      <c r="E12" s="32">
        <v>85</v>
      </c>
      <c r="F12" s="32">
        <v>1</v>
      </c>
      <c r="G12" s="31">
        <f t="shared" si="1"/>
        <v>4250</v>
      </c>
      <c r="H12" s="55" t="s">
        <v>48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spans="1:255" s="4" customFormat="1" ht="20.149999999999999" customHeight="1">
      <c r="A13" s="155" t="s">
        <v>59</v>
      </c>
      <c r="B13" s="47" t="s">
        <v>55</v>
      </c>
      <c r="C13" s="81" t="s">
        <v>77</v>
      </c>
      <c r="D13" s="49">
        <v>900</v>
      </c>
      <c r="E13" s="32">
        <v>9</v>
      </c>
      <c r="F13" s="32">
        <v>1</v>
      </c>
      <c r="G13" s="31">
        <f t="shared" si="0"/>
        <v>8100</v>
      </c>
      <c r="H13" s="123" t="s">
        <v>163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spans="1:255" s="4" customFormat="1" ht="20.149999999999999" customHeight="1">
      <c r="A14" s="156"/>
      <c r="B14" s="47" t="s">
        <v>134</v>
      </c>
      <c r="C14" s="47" t="s">
        <v>43</v>
      </c>
      <c r="D14" s="49">
        <v>1000</v>
      </c>
      <c r="E14" s="32">
        <v>2</v>
      </c>
      <c r="F14" s="32">
        <v>1</v>
      </c>
      <c r="G14" s="31">
        <f t="shared" si="0"/>
        <v>2000</v>
      </c>
      <c r="H14" s="55" t="s">
        <v>39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spans="1:255" s="8" customFormat="1" ht="20.149999999999999" customHeight="1">
      <c r="A15" s="156"/>
      <c r="B15" s="56" t="s">
        <v>17</v>
      </c>
      <c r="C15" s="47" t="s">
        <v>18</v>
      </c>
      <c r="D15" s="41">
        <v>900</v>
      </c>
      <c r="E15" s="42">
        <v>4</v>
      </c>
      <c r="F15" s="42">
        <v>2</v>
      </c>
      <c r="G15" s="31">
        <f t="shared" si="0"/>
        <v>7200</v>
      </c>
      <c r="H15" s="43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</row>
    <row r="16" spans="1:255" s="8" customFormat="1" ht="20.149999999999999" customHeight="1">
      <c r="A16" s="156"/>
      <c r="B16" s="30" t="s">
        <v>38</v>
      </c>
      <c r="C16" s="30" t="s">
        <v>44</v>
      </c>
      <c r="D16" s="31">
        <v>900</v>
      </c>
      <c r="E16" s="32">
        <v>4</v>
      </c>
      <c r="F16" s="32">
        <v>2</v>
      </c>
      <c r="G16" s="31">
        <f t="shared" ref="G16:G17" si="2">F16*E16*D16</f>
        <v>7200</v>
      </c>
      <c r="H16" s="30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</row>
    <row r="17" spans="1:255" s="8" customFormat="1" ht="20.149999999999999" customHeight="1">
      <c r="A17" s="157"/>
      <c r="B17" s="30" t="s">
        <v>72</v>
      </c>
      <c r="C17" s="71" t="s">
        <v>42</v>
      </c>
      <c r="D17" s="49">
        <v>50</v>
      </c>
      <c r="E17" s="32">
        <v>87</v>
      </c>
      <c r="F17" s="32">
        <v>1</v>
      </c>
      <c r="G17" s="31">
        <f t="shared" si="2"/>
        <v>4350</v>
      </c>
      <c r="H17" s="55" t="s">
        <v>47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</row>
    <row r="18" spans="1:255" ht="15.45">
      <c r="A18" s="63"/>
      <c r="B18" s="63" t="s">
        <v>19</v>
      </c>
      <c r="C18" s="64"/>
      <c r="D18" s="65"/>
      <c r="E18" s="66"/>
      <c r="F18" s="66"/>
      <c r="G18" s="67">
        <f>SUM(G4:G17)</f>
        <v>150200</v>
      </c>
      <c r="H18" s="68"/>
    </row>
  </sheetData>
  <mergeCells count="3">
    <mergeCell ref="A13:A17"/>
    <mergeCell ref="A1:H1"/>
    <mergeCell ref="A4:A12"/>
  </mergeCells>
  <phoneticPr fontId="2" type="noConversion"/>
  <pageMargins left="0.11811023622047245" right="0.11811023622047245" top="0.15748031496062992" bottom="0.15748031496062992" header="0.31496062992125984" footer="0.31496062992125984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  <pageSetUpPr fitToPage="1"/>
  </sheetPr>
  <dimension ref="A1:G53"/>
  <sheetViews>
    <sheetView topLeftCell="A16" zoomScale="50" zoomScaleNormal="50" workbookViewId="0">
      <selection activeCell="F46" sqref="F46"/>
    </sheetView>
  </sheetViews>
  <sheetFormatPr defaultRowHeight="15"/>
  <cols>
    <col min="1" max="1" width="9.140625" bestFit="1" customWidth="1"/>
    <col min="2" max="2" width="70.2109375" customWidth="1"/>
    <col min="3" max="3" width="11.640625" style="9" bestFit="1" customWidth="1"/>
    <col min="4" max="4" width="5.140625" style="9" bestFit="1" customWidth="1"/>
    <col min="5" max="5" width="5.5" style="9" bestFit="1" customWidth="1"/>
    <col min="6" max="6" width="15.140625" style="9" bestFit="1" customWidth="1"/>
    <col min="7" max="7" width="73" bestFit="1" customWidth="1"/>
  </cols>
  <sheetData>
    <row r="1" spans="1:7" ht="50.25" customHeight="1">
      <c r="A1" s="167" t="s">
        <v>70</v>
      </c>
      <c r="B1" s="168"/>
      <c r="C1" s="168"/>
      <c r="D1" s="168"/>
      <c r="E1" s="168"/>
      <c r="F1" s="168"/>
      <c r="G1" s="168"/>
    </row>
    <row r="2" spans="1:7" ht="15.45">
      <c r="A2" s="69" t="s">
        <v>64</v>
      </c>
      <c r="B2" s="70" t="s">
        <v>61</v>
      </c>
      <c r="C2" s="72" t="s">
        <v>32</v>
      </c>
      <c r="D2" s="70" t="s">
        <v>62</v>
      </c>
      <c r="E2" s="70" t="s">
        <v>11</v>
      </c>
      <c r="F2" s="72" t="s">
        <v>31</v>
      </c>
      <c r="G2" s="73" t="s">
        <v>33</v>
      </c>
    </row>
    <row r="3" spans="1:7" ht="15.45">
      <c r="A3" s="69" t="s">
        <v>65</v>
      </c>
      <c r="B3" s="70" t="s">
        <v>2</v>
      </c>
      <c r="C3" s="72" t="s">
        <v>3</v>
      </c>
      <c r="D3" s="70" t="s">
        <v>63</v>
      </c>
      <c r="E3" s="70" t="s">
        <v>5</v>
      </c>
      <c r="F3" s="72" t="s">
        <v>6</v>
      </c>
      <c r="G3" s="73" t="s">
        <v>34</v>
      </c>
    </row>
    <row r="4" spans="1:7" s="83" customFormat="1" ht="22.75">
      <c r="A4" s="164" t="s">
        <v>58</v>
      </c>
      <c r="B4" s="173" t="s">
        <v>52</v>
      </c>
      <c r="C4" s="173"/>
      <c r="D4" s="173"/>
      <c r="E4" s="173"/>
      <c r="F4" s="173"/>
      <c r="G4" s="173"/>
    </row>
    <row r="5" spans="1:7" s="83" customFormat="1" ht="22.75">
      <c r="A5" s="165"/>
      <c r="B5" s="81" t="s">
        <v>166</v>
      </c>
      <c r="C5" s="98">
        <v>50</v>
      </c>
      <c r="D5" s="99">
        <v>90</v>
      </c>
      <c r="E5" s="99" t="s">
        <v>7</v>
      </c>
      <c r="F5" s="98">
        <f>C5*D5*E5</f>
        <v>4500</v>
      </c>
      <c r="G5" s="81" t="s">
        <v>89</v>
      </c>
    </row>
    <row r="6" spans="1:7" s="83" customFormat="1" ht="22.75">
      <c r="A6" s="165"/>
      <c r="B6" s="81" t="s">
        <v>167</v>
      </c>
      <c r="C6" s="98">
        <v>346</v>
      </c>
      <c r="D6" s="99">
        <v>70</v>
      </c>
      <c r="E6" s="99">
        <v>1</v>
      </c>
      <c r="F6" s="95">
        <f>C6*D6*E6</f>
        <v>24220</v>
      </c>
      <c r="G6" s="81" t="s">
        <v>86</v>
      </c>
    </row>
    <row r="7" spans="1:7" s="83" customFormat="1" ht="22.75">
      <c r="A7" s="165"/>
      <c r="B7" s="169" t="s">
        <v>90</v>
      </c>
      <c r="C7" s="170"/>
      <c r="D7" s="170"/>
      <c r="E7" s="170"/>
      <c r="F7" s="170"/>
      <c r="G7" s="171"/>
    </row>
    <row r="8" spans="1:7" s="83" customFormat="1" ht="22.75">
      <c r="A8" s="165"/>
      <c r="B8" s="100" t="s">
        <v>91</v>
      </c>
      <c r="C8" s="95">
        <v>140</v>
      </c>
      <c r="D8" s="99">
        <v>95</v>
      </c>
      <c r="E8" s="101">
        <v>1</v>
      </c>
      <c r="F8" s="95">
        <f t="shared" ref="F8:F14" si="0">C8*D8*E8</f>
        <v>13300</v>
      </c>
      <c r="G8" s="94" t="s">
        <v>171</v>
      </c>
    </row>
    <row r="9" spans="1:7" s="83" customFormat="1" ht="22.75">
      <c r="A9" s="165"/>
      <c r="B9" s="100" t="s">
        <v>92</v>
      </c>
      <c r="C9" s="95">
        <v>80</v>
      </c>
      <c r="D9" s="99">
        <v>63</v>
      </c>
      <c r="E9" s="101">
        <v>1</v>
      </c>
      <c r="F9" s="95">
        <f t="shared" si="0"/>
        <v>5040</v>
      </c>
      <c r="G9" s="94" t="s">
        <v>87</v>
      </c>
    </row>
    <row r="10" spans="1:7" s="83" customFormat="1" ht="22.75">
      <c r="A10" s="165"/>
      <c r="B10" s="100" t="s">
        <v>93</v>
      </c>
      <c r="C10" s="95">
        <v>600</v>
      </c>
      <c r="D10" s="101">
        <v>2</v>
      </c>
      <c r="E10" s="101">
        <v>1</v>
      </c>
      <c r="F10" s="95">
        <f t="shared" si="0"/>
        <v>1200</v>
      </c>
      <c r="G10" s="102" t="s">
        <v>96</v>
      </c>
    </row>
    <row r="11" spans="1:7" s="83" customFormat="1" ht="22.75">
      <c r="A11" s="165"/>
      <c r="B11" s="124" t="s">
        <v>169</v>
      </c>
      <c r="C11" s="125">
        <v>9000</v>
      </c>
      <c r="D11" s="126">
        <v>2</v>
      </c>
      <c r="E11" s="127">
        <v>1</v>
      </c>
      <c r="F11" s="125">
        <f t="shared" si="0"/>
        <v>18000</v>
      </c>
      <c r="G11" s="128"/>
    </row>
    <row r="12" spans="1:7" s="83" customFormat="1" ht="22.75">
      <c r="A12" s="165"/>
      <c r="B12" s="100" t="s">
        <v>94</v>
      </c>
      <c r="C12" s="95">
        <v>20</v>
      </c>
      <c r="D12" s="99">
        <v>65</v>
      </c>
      <c r="E12" s="101">
        <v>1</v>
      </c>
      <c r="F12" s="95">
        <f t="shared" si="0"/>
        <v>1300</v>
      </c>
      <c r="G12" s="102"/>
    </row>
    <row r="13" spans="1:7" s="83" customFormat="1" ht="22.75">
      <c r="A13" s="165"/>
      <c r="B13" s="100" t="s">
        <v>95</v>
      </c>
      <c r="C13" s="95">
        <v>20</v>
      </c>
      <c r="D13" s="99">
        <v>65</v>
      </c>
      <c r="E13" s="101">
        <v>1</v>
      </c>
      <c r="F13" s="95">
        <f t="shared" si="0"/>
        <v>1300</v>
      </c>
      <c r="G13" s="102" t="s">
        <v>97</v>
      </c>
    </row>
    <row r="14" spans="1:7" s="83" customFormat="1" ht="22.75">
      <c r="A14" s="165"/>
      <c r="B14" s="100" t="s">
        <v>46</v>
      </c>
      <c r="C14" s="95">
        <v>5000</v>
      </c>
      <c r="D14" s="101">
        <v>1</v>
      </c>
      <c r="E14" s="101">
        <v>1</v>
      </c>
      <c r="F14" s="95">
        <f t="shared" si="0"/>
        <v>5000</v>
      </c>
      <c r="G14" s="55" t="s">
        <v>98</v>
      </c>
    </row>
    <row r="15" spans="1:7" s="83" customFormat="1" ht="22.75">
      <c r="A15" s="165"/>
      <c r="B15" s="162" t="s">
        <v>84</v>
      </c>
      <c r="C15" s="162"/>
      <c r="D15" s="162"/>
      <c r="E15" s="162"/>
      <c r="F15" s="162"/>
      <c r="G15" s="162"/>
    </row>
    <row r="16" spans="1:7" s="83" customFormat="1" ht="22.75">
      <c r="A16" s="165"/>
      <c r="B16" s="81" t="s">
        <v>53</v>
      </c>
      <c r="C16" s="103">
        <v>180</v>
      </c>
      <c r="D16" s="99">
        <v>63</v>
      </c>
      <c r="E16" s="92">
        <v>1</v>
      </c>
      <c r="F16" s="98">
        <f>C16*D16*E16</f>
        <v>11340</v>
      </c>
      <c r="G16" s="94" t="s">
        <v>87</v>
      </c>
    </row>
    <row r="17" spans="1:7" s="83" customFormat="1" ht="22.75">
      <c r="A17" s="165"/>
      <c r="B17" s="81" t="s">
        <v>85</v>
      </c>
      <c r="C17" s="103">
        <v>600</v>
      </c>
      <c r="D17" s="99">
        <v>2</v>
      </c>
      <c r="E17" s="92">
        <v>1</v>
      </c>
      <c r="F17" s="97">
        <f>C17*D17*E17</f>
        <v>1200</v>
      </c>
      <c r="G17" s="94"/>
    </row>
    <row r="18" spans="1:7" s="83" customFormat="1" ht="22.75">
      <c r="A18" s="165"/>
      <c r="B18" s="129" t="s">
        <v>170</v>
      </c>
      <c r="C18" s="130">
        <v>9000</v>
      </c>
      <c r="D18" s="131">
        <v>1</v>
      </c>
      <c r="E18" s="132">
        <v>1</v>
      </c>
      <c r="F18" s="97">
        <f t="shared" ref="F18:F19" si="1">C18*D18*E18</f>
        <v>9000</v>
      </c>
      <c r="G18" s="134"/>
    </row>
    <row r="19" spans="1:7" s="83" customFormat="1" ht="22.75">
      <c r="A19" s="165"/>
      <c r="B19" s="81" t="s">
        <v>129</v>
      </c>
      <c r="C19" s="103">
        <v>15000</v>
      </c>
      <c r="D19" s="99">
        <v>1</v>
      </c>
      <c r="E19" s="92">
        <v>1</v>
      </c>
      <c r="F19" s="97">
        <f t="shared" si="1"/>
        <v>15000</v>
      </c>
      <c r="G19" s="94" t="s">
        <v>130</v>
      </c>
    </row>
    <row r="20" spans="1:7" s="83" customFormat="1" ht="22.75">
      <c r="A20" s="165"/>
      <c r="B20" s="162" t="s">
        <v>82</v>
      </c>
      <c r="C20" s="162"/>
      <c r="D20" s="162"/>
      <c r="E20" s="162"/>
      <c r="F20" s="162"/>
      <c r="G20" s="162"/>
    </row>
    <row r="21" spans="1:7" s="83" customFormat="1" ht="22.75">
      <c r="A21" s="165"/>
      <c r="B21" s="107" t="s">
        <v>168</v>
      </c>
      <c r="C21" s="108">
        <v>9000</v>
      </c>
      <c r="D21" s="104">
        <v>1</v>
      </c>
      <c r="E21" s="104">
        <v>1</v>
      </c>
      <c r="F21" s="109">
        <f>C21*D21*E21</f>
        <v>9000</v>
      </c>
      <c r="G21" s="110"/>
    </row>
    <row r="22" spans="1:7" s="83" customFormat="1" ht="22.75">
      <c r="A22" s="165"/>
      <c r="B22" s="107" t="s">
        <v>83</v>
      </c>
      <c r="C22" s="108">
        <v>20</v>
      </c>
      <c r="D22" s="104">
        <v>63</v>
      </c>
      <c r="E22" s="104">
        <v>1</v>
      </c>
      <c r="F22" s="109">
        <f>C22*D22*E22</f>
        <v>1260</v>
      </c>
      <c r="G22" s="110"/>
    </row>
    <row r="23" spans="1:7" s="83" customFormat="1" ht="22.75">
      <c r="A23" s="164" t="s">
        <v>59</v>
      </c>
      <c r="B23" s="172" t="s">
        <v>99</v>
      </c>
      <c r="C23" s="172"/>
      <c r="D23" s="172"/>
      <c r="E23" s="172"/>
      <c r="F23" s="172"/>
      <c r="G23" s="172"/>
    </row>
    <row r="24" spans="1:7" s="83" customFormat="1" ht="24.75" customHeight="1">
      <c r="A24" s="165"/>
      <c r="B24" s="106" t="s">
        <v>80</v>
      </c>
      <c r="C24" s="97">
        <v>190</v>
      </c>
      <c r="D24" s="96">
        <v>55</v>
      </c>
      <c r="E24" s="111">
        <v>1</v>
      </c>
      <c r="F24" s="97">
        <f>C24*D24*E24</f>
        <v>10450</v>
      </c>
      <c r="G24" s="112" t="s">
        <v>81</v>
      </c>
    </row>
    <row r="25" spans="1:7" s="83" customFormat="1" ht="24.75" customHeight="1">
      <c r="A25" s="165"/>
      <c r="B25" s="106" t="s">
        <v>174</v>
      </c>
      <c r="C25" s="133">
        <v>60</v>
      </c>
      <c r="D25" s="142">
        <v>55</v>
      </c>
      <c r="E25" s="111">
        <v>1</v>
      </c>
      <c r="F25" s="97">
        <f>C25*D25*E25</f>
        <v>3300</v>
      </c>
      <c r="G25" s="144"/>
    </row>
    <row r="26" spans="1:7" s="83" customFormat="1" ht="24.75" customHeight="1">
      <c r="A26" s="165"/>
      <c r="B26" s="141" t="s">
        <v>175</v>
      </c>
      <c r="C26" s="133">
        <v>80</v>
      </c>
      <c r="D26" s="142">
        <v>55</v>
      </c>
      <c r="E26" s="143">
        <v>1</v>
      </c>
      <c r="F26" s="97">
        <f>C26*D26*E26</f>
        <v>4400</v>
      </c>
      <c r="G26" s="144"/>
    </row>
    <row r="27" spans="1:7" s="83" customFormat="1" ht="24.75" customHeight="1">
      <c r="A27" s="165"/>
      <c r="B27" s="141" t="s">
        <v>176</v>
      </c>
      <c r="C27" s="133">
        <v>20000</v>
      </c>
      <c r="D27" s="142">
        <v>1</v>
      </c>
      <c r="E27" s="143">
        <v>1</v>
      </c>
      <c r="F27" s="133">
        <f>C27*D27*E27</f>
        <v>20000</v>
      </c>
      <c r="G27" s="144"/>
    </row>
    <row r="28" spans="1:7" s="83" customFormat="1" ht="24.75" customHeight="1">
      <c r="A28" s="165"/>
      <c r="B28" s="141" t="s">
        <v>177</v>
      </c>
      <c r="C28" s="133">
        <v>800</v>
      </c>
      <c r="D28" s="142">
        <v>1</v>
      </c>
      <c r="E28" s="143">
        <v>3</v>
      </c>
      <c r="F28" s="133">
        <f>C28*D28*E28</f>
        <v>2400</v>
      </c>
      <c r="G28" s="144"/>
    </row>
    <row r="29" spans="1:7" s="83" customFormat="1" ht="22.75">
      <c r="A29" s="165"/>
      <c r="B29" s="163" t="s">
        <v>79</v>
      </c>
      <c r="C29" s="163"/>
      <c r="D29" s="163"/>
      <c r="E29" s="163"/>
      <c r="F29" s="163"/>
      <c r="G29" s="163"/>
    </row>
    <row r="30" spans="1:7" s="83" customFormat="1" ht="24.75" customHeight="1">
      <c r="A30" s="165"/>
      <c r="B30" s="106" t="s">
        <v>100</v>
      </c>
      <c r="C30" s="97">
        <v>136</v>
      </c>
      <c r="D30" s="96">
        <v>45</v>
      </c>
      <c r="E30" s="111">
        <v>1</v>
      </c>
      <c r="F30" s="97">
        <f>C30*D30*E30</f>
        <v>6120</v>
      </c>
      <c r="G30" s="94" t="s">
        <v>24</v>
      </c>
    </row>
    <row r="31" spans="1:7" s="83" customFormat="1" ht="24.75" customHeight="1">
      <c r="A31" s="165"/>
      <c r="B31" s="106" t="s">
        <v>101</v>
      </c>
      <c r="C31" s="97">
        <v>600</v>
      </c>
      <c r="D31" s="96">
        <v>2</v>
      </c>
      <c r="E31" s="111">
        <v>1</v>
      </c>
      <c r="F31" s="97">
        <f>C31*D31*E31</f>
        <v>1200</v>
      </c>
      <c r="G31" s="112" t="s">
        <v>102</v>
      </c>
    </row>
    <row r="32" spans="1:7" s="83" customFormat="1" ht="24.75" customHeight="1">
      <c r="A32" s="165"/>
      <c r="B32" s="90" t="s">
        <v>103</v>
      </c>
      <c r="C32" s="91">
        <v>200</v>
      </c>
      <c r="D32" s="92">
        <v>55</v>
      </c>
      <c r="E32" s="113">
        <v>1</v>
      </c>
      <c r="F32" s="93">
        <f t="shared" ref="F32:F33" si="2">C32*D32*E32</f>
        <v>11000</v>
      </c>
      <c r="G32" s="94" t="s">
        <v>24</v>
      </c>
    </row>
    <row r="33" spans="1:7" s="83" customFormat="1" ht="24.75" customHeight="1">
      <c r="A33" s="165"/>
      <c r="B33" s="145" t="s">
        <v>178</v>
      </c>
      <c r="C33" s="146">
        <v>3500</v>
      </c>
      <c r="D33" s="132">
        <v>1</v>
      </c>
      <c r="E33" s="147">
        <v>1</v>
      </c>
      <c r="F33" s="148">
        <f t="shared" si="2"/>
        <v>3500</v>
      </c>
      <c r="G33" s="134"/>
    </row>
    <row r="34" spans="1:7" s="83" customFormat="1" ht="22.75">
      <c r="A34" s="165"/>
      <c r="B34" s="163" t="s">
        <v>104</v>
      </c>
      <c r="C34" s="163"/>
      <c r="D34" s="163"/>
      <c r="E34" s="163"/>
      <c r="F34" s="163"/>
      <c r="G34" s="163"/>
    </row>
    <row r="35" spans="1:7" s="83" customFormat="1" ht="24.75" customHeight="1">
      <c r="A35" s="165"/>
      <c r="B35" s="90" t="s">
        <v>105</v>
      </c>
      <c r="C35" s="91">
        <v>1500</v>
      </c>
      <c r="D35" s="92">
        <v>2</v>
      </c>
      <c r="E35" s="113">
        <v>1</v>
      </c>
      <c r="F35" s="98">
        <f>C35*D35*E35</f>
        <v>3000</v>
      </c>
      <c r="G35" s="94" t="s">
        <v>106</v>
      </c>
    </row>
    <row r="36" spans="1:7" s="83" customFormat="1" ht="24.75" customHeight="1">
      <c r="A36" s="165"/>
      <c r="B36" s="90" t="s">
        <v>107</v>
      </c>
      <c r="C36" s="91">
        <v>1500</v>
      </c>
      <c r="D36" s="92">
        <v>3</v>
      </c>
      <c r="E36" s="113">
        <v>1</v>
      </c>
      <c r="F36" s="98">
        <f>C36*D36*E36</f>
        <v>4500</v>
      </c>
      <c r="G36" s="94" t="s">
        <v>106</v>
      </c>
    </row>
    <row r="37" spans="1:7" s="83" customFormat="1" ht="32.6">
      <c r="A37" s="165"/>
      <c r="B37" s="90" t="s">
        <v>108</v>
      </c>
      <c r="C37" s="91">
        <v>2400</v>
      </c>
      <c r="D37" s="92">
        <v>3</v>
      </c>
      <c r="E37" s="113">
        <v>1</v>
      </c>
      <c r="F37" s="98">
        <f>C37*D37*E37</f>
        <v>7200</v>
      </c>
      <c r="G37" s="81" t="s">
        <v>109</v>
      </c>
    </row>
    <row r="38" spans="1:7" s="83" customFormat="1" ht="24.75" customHeight="1">
      <c r="A38" s="165"/>
      <c r="B38" s="90" t="s">
        <v>110</v>
      </c>
      <c r="C38" s="91">
        <v>1000</v>
      </c>
      <c r="D38" s="92">
        <v>1</v>
      </c>
      <c r="E38" s="113">
        <v>1</v>
      </c>
      <c r="F38" s="98">
        <f>C38*D38*E38</f>
        <v>1000</v>
      </c>
      <c r="G38" s="94"/>
    </row>
    <row r="39" spans="1:7" s="83" customFormat="1" ht="24.75" customHeight="1">
      <c r="A39" s="165"/>
      <c r="B39" s="90" t="s">
        <v>111</v>
      </c>
      <c r="C39" s="91">
        <v>289</v>
      </c>
      <c r="D39" s="92">
        <v>40</v>
      </c>
      <c r="E39" s="113">
        <v>1</v>
      </c>
      <c r="F39" s="98">
        <f>C39*D39*E39</f>
        <v>11560</v>
      </c>
      <c r="G39" s="94"/>
    </row>
    <row r="40" spans="1:7" s="83" customFormat="1" ht="22.75">
      <c r="A40" s="165"/>
      <c r="B40" s="163" t="s">
        <v>66</v>
      </c>
      <c r="C40" s="163"/>
      <c r="D40" s="163"/>
      <c r="E40" s="163"/>
      <c r="F40" s="163"/>
      <c r="G40" s="163"/>
    </row>
    <row r="41" spans="1:7" s="83" customFormat="1" ht="24.75" customHeight="1">
      <c r="A41" s="165"/>
      <c r="B41" s="90" t="s">
        <v>25</v>
      </c>
      <c r="C41" s="91">
        <v>130</v>
      </c>
      <c r="D41" s="92">
        <v>60</v>
      </c>
      <c r="E41" s="113">
        <v>1</v>
      </c>
      <c r="F41" s="93">
        <f t="shared" ref="F41:F50" si="3">C41*D41*E41</f>
        <v>7800</v>
      </c>
      <c r="G41" s="94" t="s">
        <v>88</v>
      </c>
    </row>
    <row r="42" spans="1:7" s="83" customFormat="1" ht="24.75" customHeight="1">
      <c r="A42" s="165"/>
      <c r="B42" s="145" t="s">
        <v>179</v>
      </c>
      <c r="C42" s="146">
        <v>2000</v>
      </c>
      <c r="D42" s="132">
        <v>2</v>
      </c>
      <c r="E42" s="147">
        <v>1</v>
      </c>
      <c r="F42" s="148">
        <f t="shared" si="3"/>
        <v>4000</v>
      </c>
      <c r="G42" s="134"/>
    </row>
    <row r="43" spans="1:7" s="83" customFormat="1" ht="24.75" customHeight="1">
      <c r="A43" s="165"/>
      <c r="B43" s="90" t="s">
        <v>159</v>
      </c>
      <c r="C43" s="91">
        <v>40</v>
      </c>
      <c r="D43" s="92">
        <v>60</v>
      </c>
      <c r="E43" s="113">
        <v>1</v>
      </c>
      <c r="F43" s="93">
        <f t="shared" si="3"/>
        <v>2400</v>
      </c>
      <c r="G43" s="94" t="s">
        <v>115</v>
      </c>
    </row>
    <row r="44" spans="1:7" s="83" customFormat="1" ht="24.75" customHeight="1">
      <c r="A44" s="165"/>
      <c r="B44" s="90" t="s">
        <v>160</v>
      </c>
      <c r="C44" s="91">
        <v>60</v>
      </c>
      <c r="D44" s="92">
        <v>60</v>
      </c>
      <c r="E44" s="113">
        <v>1</v>
      </c>
      <c r="F44" s="93">
        <f t="shared" si="3"/>
        <v>3600</v>
      </c>
      <c r="G44" s="94" t="s">
        <v>116</v>
      </c>
    </row>
    <row r="45" spans="1:7" s="83" customFormat="1" ht="24.75" customHeight="1">
      <c r="A45" s="165"/>
      <c r="B45" s="90" t="s">
        <v>26</v>
      </c>
      <c r="C45" s="91">
        <v>600</v>
      </c>
      <c r="D45" s="92">
        <v>2</v>
      </c>
      <c r="E45" s="113">
        <v>1</v>
      </c>
      <c r="F45" s="93">
        <f>C45*D45*E45</f>
        <v>1200</v>
      </c>
      <c r="G45" s="94" t="s">
        <v>112</v>
      </c>
    </row>
    <row r="46" spans="1:7" s="83" customFormat="1" ht="24.75" customHeight="1">
      <c r="A46" s="165"/>
      <c r="B46" s="90" t="s">
        <v>27</v>
      </c>
      <c r="C46" s="91">
        <v>10000</v>
      </c>
      <c r="D46" s="92">
        <v>2</v>
      </c>
      <c r="E46" s="113">
        <v>1</v>
      </c>
      <c r="F46" s="93">
        <f>C46*D46*E46</f>
        <v>20000</v>
      </c>
      <c r="G46" s="94" t="s">
        <v>164</v>
      </c>
    </row>
    <row r="47" spans="1:7" s="83" customFormat="1" ht="26.25" customHeight="1">
      <c r="A47" s="165"/>
      <c r="B47" s="90" t="s">
        <v>161</v>
      </c>
      <c r="C47" s="91">
        <v>15000</v>
      </c>
      <c r="D47" s="92">
        <v>1</v>
      </c>
      <c r="E47" s="113">
        <v>1</v>
      </c>
      <c r="F47" s="93">
        <f t="shared" si="3"/>
        <v>15000</v>
      </c>
      <c r="G47" s="94" t="s">
        <v>113</v>
      </c>
    </row>
    <row r="48" spans="1:7" s="83" customFormat="1" ht="26.25" customHeight="1">
      <c r="A48" s="165"/>
      <c r="B48" s="145" t="s">
        <v>180</v>
      </c>
      <c r="C48" s="146">
        <v>10000</v>
      </c>
      <c r="D48" s="132">
        <v>2</v>
      </c>
      <c r="E48" s="147">
        <v>1</v>
      </c>
      <c r="F48" s="148">
        <f t="shared" si="3"/>
        <v>20000</v>
      </c>
      <c r="G48" s="134"/>
    </row>
    <row r="49" spans="1:7" s="83" customFormat="1" ht="26.25" customHeight="1">
      <c r="A49" s="165"/>
      <c r="B49" s="90" t="s">
        <v>162</v>
      </c>
      <c r="C49" s="91">
        <v>50</v>
      </c>
      <c r="D49" s="92">
        <v>60</v>
      </c>
      <c r="E49" s="113">
        <v>1</v>
      </c>
      <c r="F49" s="93">
        <f t="shared" si="3"/>
        <v>3000</v>
      </c>
      <c r="G49" s="94" t="s">
        <v>114</v>
      </c>
    </row>
    <row r="50" spans="1:7" s="83" customFormat="1" ht="26.25" customHeight="1">
      <c r="A50" s="166"/>
      <c r="B50" s="90" t="s">
        <v>131</v>
      </c>
      <c r="C50" s="91">
        <v>298</v>
      </c>
      <c r="D50" s="92">
        <v>4</v>
      </c>
      <c r="E50" s="113">
        <v>1</v>
      </c>
      <c r="F50" s="93">
        <f t="shared" si="3"/>
        <v>1192</v>
      </c>
      <c r="G50" s="94" t="s">
        <v>132</v>
      </c>
    </row>
    <row r="51" spans="1:7" s="83" customFormat="1" ht="26.25" customHeight="1">
      <c r="A51" s="160" t="s">
        <v>150</v>
      </c>
      <c r="B51" s="74" t="s">
        <v>152</v>
      </c>
      <c r="C51" s="115">
        <v>2000</v>
      </c>
      <c r="D51" s="75">
        <v>2</v>
      </c>
      <c r="E51" s="75">
        <v>1</v>
      </c>
      <c r="F51" s="76">
        <f>E51*D51*C51</f>
        <v>4000</v>
      </c>
      <c r="G51" s="76"/>
    </row>
    <row r="52" spans="1:7" s="83" customFormat="1" ht="26.25" customHeight="1">
      <c r="A52" s="161"/>
      <c r="B52" s="74" t="s">
        <v>151</v>
      </c>
      <c r="C52" s="98">
        <v>600</v>
      </c>
      <c r="D52" s="92">
        <v>17</v>
      </c>
      <c r="E52" s="75">
        <v>1</v>
      </c>
      <c r="F52" s="76">
        <f>E52*D52*C52</f>
        <v>10200</v>
      </c>
      <c r="G52" s="76"/>
    </row>
    <row r="53" spans="1:7" s="82" customFormat="1" ht="22.75">
      <c r="A53" s="84"/>
      <c r="B53" s="84" t="s">
        <v>19</v>
      </c>
      <c r="C53" s="85"/>
      <c r="D53" s="86"/>
      <c r="E53" s="86"/>
      <c r="F53" s="87">
        <f>SUM(F4:F52)</f>
        <v>302682</v>
      </c>
      <c r="G53" s="88"/>
    </row>
  </sheetData>
  <mergeCells count="12">
    <mergeCell ref="A1:G1"/>
    <mergeCell ref="B34:G34"/>
    <mergeCell ref="A4:A22"/>
    <mergeCell ref="B7:G7"/>
    <mergeCell ref="B15:G15"/>
    <mergeCell ref="B23:G23"/>
    <mergeCell ref="B4:G4"/>
    <mergeCell ref="A51:A52"/>
    <mergeCell ref="B20:G20"/>
    <mergeCell ref="B29:G29"/>
    <mergeCell ref="A23:A50"/>
    <mergeCell ref="B40:G40"/>
  </mergeCells>
  <phoneticPr fontId="2" type="noConversion"/>
  <conditionalFormatting sqref="C17:C19 E17:E19 D41:D52">
    <cfRule type="cellIs" dxfId="10" priority="12" stopIfTrue="1" operator="lessThan">
      <formula>0</formula>
    </cfRule>
  </conditionalFormatting>
  <conditionalFormatting sqref="D22:E22">
    <cfRule type="cellIs" dxfId="9" priority="11" stopIfTrue="1" operator="lessThan">
      <formula>0</formula>
    </cfRule>
  </conditionalFormatting>
  <conditionalFormatting sqref="C22:E22">
    <cfRule type="cellIs" dxfId="8" priority="10" stopIfTrue="1" operator="lessThan">
      <formula>0</formula>
    </cfRule>
  </conditionalFormatting>
  <conditionalFormatting sqref="D24:D28">
    <cfRule type="cellIs" dxfId="7" priority="9" stopIfTrue="1" operator="lessThan">
      <formula>0</formula>
    </cfRule>
  </conditionalFormatting>
  <conditionalFormatting sqref="C16 E16">
    <cfRule type="cellIs" dxfId="6" priority="13" stopIfTrue="1" operator="lessThan">
      <formula>0</formula>
    </cfRule>
  </conditionalFormatting>
  <conditionalFormatting sqref="D32:D33">
    <cfRule type="cellIs" dxfId="5" priority="8" stopIfTrue="1" operator="lessThan">
      <formula>0</formula>
    </cfRule>
  </conditionalFormatting>
  <conditionalFormatting sqref="D30:D31">
    <cfRule type="cellIs" dxfId="4" priority="7" stopIfTrue="1" operator="lessThan">
      <formula>0</formula>
    </cfRule>
  </conditionalFormatting>
  <conditionalFormatting sqref="D35:D39">
    <cfRule type="cellIs" dxfId="3" priority="6" stopIfTrue="1" operator="lessThan">
      <formula>0</formula>
    </cfRule>
  </conditionalFormatting>
  <conditionalFormatting sqref="D52">
    <cfRule type="cellIs" dxfId="2" priority="3" stopIfTrue="1" operator="lessThan">
      <formula>0</formula>
    </cfRule>
  </conditionalFormatting>
  <conditionalFormatting sqref="D21:E21">
    <cfRule type="cellIs" dxfId="1" priority="2" stopIfTrue="1" operator="lessThan">
      <formula>0</formula>
    </cfRule>
  </conditionalFormatting>
  <conditionalFormatting sqref="C21:E21">
    <cfRule type="cellIs" dxfId="0" priority="1" stopIfTrue="1" operator="lessThan">
      <formula>0</formula>
    </cfRule>
  </conditionalFormatting>
  <dataValidations count="1">
    <dataValidation allowBlank="1" showErrorMessage="1" promptTitle="Beschreibung Tätigkeit" prompt="Bitte hier die Beschreibung der für die Ausführung der Dienstleistung erforderlichen Tätigkeit angeben." sqref="B52:D52 A51 B46:C52" xr:uid="{00000000-0002-0000-0300-000000000000}"/>
  </dataValidations>
  <pageMargins left="0.11811023622047245" right="0.11811023622047245" top="0.15748031496062992" bottom="0.15748031496062992" header="0.31496062992125984" footer="0.31496062992125984"/>
  <pageSetup paperSize="9"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总览</vt:lpstr>
      <vt:lpstr>餐饮及住宿</vt:lpstr>
      <vt:lpstr>交通机票</vt:lpstr>
      <vt:lpstr>项目体验及物料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Freeman Mu</dc:creator>
  <cp:lastModifiedBy>86139</cp:lastModifiedBy>
  <cp:lastPrinted>2020-09-23T04:55:10Z</cp:lastPrinted>
  <dcterms:created xsi:type="dcterms:W3CDTF">2018-09-02T05:26:22Z</dcterms:created>
  <dcterms:modified xsi:type="dcterms:W3CDTF">2020-11-27T09:34:23Z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