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差旅" sheetId="1" r:id="rId1"/>
    <sheet name="借款报销" sheetId="3" r:id="rId2"/>
  </sheets>
  <calcPr calcId="144525"/>
</workbook>
</file>

<file path=xl/sharedStrings.xml><?xml version="1.0" encoding="utf-8"?>
<sst xmlns="http://schemas.openxmlformats.org/spreadsheetml/2006/main" count="159" uniqueCount="110">
  <si>
    <t>【员工差旅报销单】</t>
  </si>
  <si>
    <t>姓名:</t>
  </si>
  <si>
    <t>于畅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</si>
  <si>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</si>
  <si>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</si>
  <si>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</si>
  <si>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</si>
  <si>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</si>
  <si>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</si>
  <si>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</si>
  <si>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10.16-10.22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</si>
  <si>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</si>
  <si>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</si>
  <si>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</si>
  <si>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</si>
  <si>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</si>
  <si>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</si>
  <si>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</si>
  <si>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</si>
  <si>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</si>
  <si>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</si>
  <si>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</si>
  <si>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</t>
  </si>
  <si>
    <t>于畅 姚艺婷房费</t>
  </si>
  <si>
    <t>市内交通（打车）</t>
  </si>
  <si>
    <t>10.18   采买物料-酒店</t>
  </si>
  <si>
    <t>10.20 酒店-采买馅饼</t>
  </si>
  <si>
    <t>10.19 T2-T3</t>
  </si>
  <si>
    <t>10.18  会场-公司</t>
  </si>
  <si>
    <t>10.20 酒店-南站</t>
  </si>
  <si>
    <t>10.22 机场-家</t>
  </si>
  <si>
    <t>10.19  T3-VIP餐厅</t>
  </si>
  <si>
    <t>过路费</t>
  </si>
  <si>
    <t>10.22  酒店-机场</t>
  </si>
  <si>
    <t>10.20  采买馅饼-会场</t>
  </si>
  <si>
    <t>10.18  酒店-4S店</t>
  </si>
  <si>
    <t>餐费</t>
  </si>
  <si>
    <t>10.21  于畅 张羽 餐</t>
  </si>
  <si>
    <t>10.20  于畅 餐</t>
  </si>
  <si>
    <t>10.20 于畅 张羽 餐</t>
  </si>
  <si>
    <t>10.16  于畅 姚艺婷 餐</t>
  </si>
  <si>
    <t>10.19  于畅 餐</t>
  </si>
  <si>
    <t>10.18  于畅 餐</t>
  </si>
  <si>
    <t>10.19  于畅 陈佳伟 餐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</si>
  <si>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</si>
  <si>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</si>
  <si>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</si>
  <si>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</si>
  <si>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</si>
  <si>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</si>
  <si>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</si>
  <si>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</si>
  <si>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</si>
  <si>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</si>
  <si>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</si>
  <si>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</si>
  <si>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10.17-10.18</t>
  </si>
  <si>
    <t>10.19-10.20</t>
  </si>
  <si>
    <t>10.21-10.22</t>
  </si>
  <si>
    <t>【借款报销单】</t>
  </si>
  <si>
    <t>团号：HMOA-191018-SXY620</t>
  </si>
  <si>
    <t>会议日期：10.20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</si>
  <si>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</si>
  <si>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</si>
  <si>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</si>
  <si>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</si>
  <si>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</si>
  <si>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</si>
  <si>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</si>
  <si>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</si>
  <si>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</si>
  <si>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</si>
  <si>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</si>
  <si>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</si>
  <si>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</si>
  <si>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</si>
  <si>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</si>
  <si>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</si>
  <si>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</si>
  <si>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</si>
  <si>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</si>
  <si>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</si>
  <si>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</si>
  <si>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</si>
  <si>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</si>
  <si>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</si>
  <si>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</si>
  <si>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</si>
  <si>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巴黎水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</si>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</sst>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15" fillId="22" borderId="16" applyNumberFormat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7" fillId="0" borderId="0" xfId="49" applyFont="1">
      <alignment vertical="center"/>
    </xf>
    <xf numFmtId="0" fontId="8" fillId="0" borderId="8" xfId="49" applyFont="1" applyBorder="1">
      <alignment vertical="center"/>
    </xf>
    <xf numFmtId="0" fontId="8" fillId="0" borderId="9" xfId="49" applyFont="1" applyBorder="1">
      <alignment vertical="center"/>
    </xf>
    <xf numFmtId="0" fontId="8" fillId="0" borderId="9" xfId="49" applyFont="1" applyBorder="1" applyAlignment="1">
      <alignment horizontal="right" vertical="center"/>
    </xf>
    <xf numFmtId="0" fontId="8" fillId="9" borderId="9" xfId="49" applyFont="1" applyFill="1" applyBorder="1" applyAlignment="1">
      <alignment horizontal="center" vertical="center"/>
    </xf>
    <xf numFmtId="0" fontId="8" fillId="0" borderId="10" xfId="49" applyFont="1" applyBorder="1">
      <alignment vertical="center"/>
    </xf>
    <xf numFmtId="0" fontId="8" fillId="0" borderId="0" xfId="49" applyFont="1" applyBorder="1">
      <alignment vertical="center"/>
    </xf>
    <xf numFmtId="0" fontId="8" fillId="0" borderId="0" xfId="49" applyFont="1" applyBorder="1" applyAlignment="1">
      <alignment horizontal="right" vertical="center"/>
    </xf>
    <xf numFmtId="0" fontId="8" fillId="9" borderId="0" xfId="49" applyFont="1" applyFill="1" applyBorder="1" applyAlignment="1">
      <alignment horizontal="center" vertical="center"/>
    </xf>
    <xf numFmtId="0" fontId="8" fillId="0" borderId="11" xfId="49" applyFont="1" applyBorder="1">
      <alignment vertical="center"/>
    </xf>
    <xf numFmtId="0" fontId="8" fillId="0" borderId="1" xfId="49" applyFont="1" applyBorder="1">
      <alignment vertical="center"/>
    </xf>
    <xf numFmtId="0" fontId="8" fillId="0" borderId="1" xfId="49" applyFont="1" applyBorder="1" applyAlignment="1">
      <alignment horizontal="right" vertical="center"/>
    </xf>
    <xf numFmtId="0" fontId="8" fillId="9" borderId="1" xfId="49" applyFont="1" applyFill="1" applyBorder="1" applyAlignment="1">
      <alignment horizontal="center" vertical="center"/>
    </xf>
    <xf numFmtId="0" fontId="8" fillId="0" borderId="0" xfId="49" applyFont="1">
      <alignment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12" xfId="49" applyFont="1" applyFill="1" applyBorder="1" applyAlignment="1">
      <alignment horizontal="center" vertical="center"/>
    </xf>
    <xf numFmtId="0" fontId="9" fillId="0" borderId="6" xfId="49" applyFont="1" applyBorder="1" applyAlignment="1">
      <alignment horizontal="center" vertical="center"/>
    </xf>
    <xf numFmtId="0" fontId="9" fillId="0" borderId="12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0" fontId="8" fillId="6" borderId="6" xfId="49" applyFont="1" applyFill="1" applyBorder="1" applyAlignment="1">
      <alignment horizontal="center" vertical="center"/>
    </xf>
    <xf numFmtId="0" fontId="8" fillId="6" borderId="12" xfId="49" applyFont="1" applyFill="1" applyBorder="1" applyAlignment="1">
      <alignment horizontal="center" vertical="center"/>
    </xf>
    <xf numFmtId="0" fontId="8" fillId="6" borderId="3" xfId="49" applyFont="1" applyFill="1" applyBorder="1" applyAlignment="1">
      <alignment horizontal="center" vertical="center"/>
    </xf>
    <xf numFmtId="178" fontId="8" fillId="0" borderId="2" xfId="49" applyNumberFormat="1" applyFont="1" applyFill="1" applyBorder="1" applyAlignment="1">
      <alignment horizontal="center" vertical="center"/>
    </xf>
    <xf numFmtId="178" fontId="8" fillId="6" borderId="2" xfId="49" applyNumberFormat="1" applyFont="1" applyFill="1" applyBorder="1" applyAlignment="1">
      <alignment horizontal="center" vertical="center"/>
    </xf>
    <xf numFmtId="0" fontId="8" fillId="6" borderId="5" xfId="49" applyFont="1" applyFill="1" applyBorder="1" applyAlignment="1">
      <alignment horizontal="center" vertical="center"/>
    </xf>
    <xf numFmtId="0" fontId="8" fillId="6" borderId="2" xfId="49" applyFont="1" applyFill="1" applyBorder="1" applyAlignment="1">
      <alignment horizontal="center" vertical="center"/>
    </xf>
    <xf numFmtId="0" fontId="8" fillId="6" borderId="7" xfId="49" applyFont="1" applyFill="1" applyBorder="1" applyAlignment="1">
      <alignment horizontal="center" vertical="center"/>
    </xf>
    <xf numFmtId="0" fontId="8" fillId="6" borderId="12" xfId="49" applyFont="1" applyFill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179" fontId="9" fillId="0" borderId="2" xfId="49" applyNumberFormat="1" applyFont="1" applyFill="1" applyBorder="1" applyAlignment="1">
      <alignment horizontal="center" vertical="center"/>
    </xf>
    <xf numFmtId="179" fontId="9" fillId="0" borderId="2" xfId="49" applyNumberFormat="1" applyFont="1" applyBorder="1" applyAlignment="1">
      <alignment horizontal="center" vertical="center"/>
    </xf>
    <xf numFmtId="176" fontId="9" fillId="6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8" fillId="9" borderId="13" xfId="49" applyFont="1" applyFill="1" applyBorder="1" applyAlignment="1">
      <alignment horizontal="center" vertical="center"/>
    </xf>
    <xf numFmtId="0" fontId="8" fillId="9" borderId="14" xfId="49" applyFont="1" applyFill="1" applyBorder="1" applyAlignment="1">
      <alignment horizontal="center" vertical="center"/>
    </xf>
    <xf numFmtId="0" fontId="8" fillId="0" borderId="0" xfId="49" applyFont="1" applyFill="1" applyBorder="1">
      <alignment vertical="center"/>
    </xf>
    <xf numFmtId="58" fontId="8" fillId="9" borderId="0" xfId="49" applyNumberFormat="1" applyFont="1" applyFill="1" applyBorder="1" applyAlignment="1">
      <alignment horizontal="center" vertical="center"/>
    </xf>
    <xf numFmtId="0" fontId="8" fillId="0" borderId="1" xfId="49" applyFont="1" applyFill="1" applyBorder="1">
      <alignment vertical="center"/>
    </xf>
    <xf numFmtId="0" fontId="8" fillId="9" borderId="1" xfId="49" applyFont="1" applyFill="1" applyBorder="1" applyAlignment="1">
      <alignment horizontal="center" vertical="center" wrapText="1"/>
    </xf>
    <xf numFmtId="0" fontId="8" fillId="9" borderId="15" xfId="49" applyFont="1" applyFill="1" applyBorder="1" applyAlignment="1">
      <alignment horizontal="center" vertical="center"/>
    </xf>
    <xf numFmtId="178" fontId="8" fillId="6" borderId="6" xfId="49" applyNumberFormat="1" applyFont="1" applyFill="1" applyBorder="1" applyAlignment="1">
      <alignment horizontal="center" vertical="center"/>
    </xf>
    <xf numFmtId="178" fontId="8" fillId="6" borderId="12" xfId="49" applyNumberFormat="1" applyFont="1" applyFill="1" applyBorder="1" applyAlignment="1">
      <alignment horizontal="center" vertical="center"/>
    </xf>
    <xf numFmtId="0" fontId="8" fillId="6" borderId="2" xfId="49" applyFont="1" applyFill="1" applyBorder="1" applyAlignment="1">
      <alignment horizontal="left" vertical="center"/>
    </xf>
    <xf numFmtId="0" fontId="8" fillId="6" borderId="2" xfId="49" applyFont="1" applyFill="1" applyBorder="1" applyAlignment="1">
      <alignment vertical="center" wrapText="1"/>
    </xf>
    <xf numFmtId="0" fontId="8" fillId="6" borderId="2" xfId="49" applyFont="1" applyFill="1" applyBorder="1" applyAlignment="1">
      <alignment vertical="center"/>
    </xf>
    <xf numFmtId="179" fontId="9" fillId="0" borderId="6" xfId="49" applyNumberFormat="1" applyFont="1" applyBorder="1" applyAlignment="1">
      <alignment horizontal="center" vertical="center"/>
    </xf>
    <xf numFmtId="179" fontId="9" fillId="0" borderId="12" xfId="49" applyNumberFormat="1" applyFont="1" applyBorder="1" applyAlignment="1">
      <alignment horizontal="center" vertical="center"/>
    </xf>
    <xf numFmtId="0" fontId="9" fillId="0" borderId="2" xfId="49" applyFont="1" applyBorder="1" applyAlignment="1">
      <alignment vertical="center"/>
    </xf>
    <xf numFmtId="176" fontId="8" fillId="0" borderId="0" xfId="49" applyNumberFormat="1" applyFont="1" applyBorder="1" applyAlignment="1">
      <alignment horizontal="left" vertical="center"/>
    </xf>
    <xf numFmtId="177" fontId="9" fillId="0" borderId="2" xfId="49" applyNumberFormat="1" applyFont="1" applyBorder="1" applyAlignment="1">
      <alignment horizontal="center" vertical="center"/>
    </xf>
    <xf numFmtId="0" fontId="8" fillId="6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10" workbookViewId="0">
      <selection activeCell="H24" sqref="H24"/>
    </sheetView>
  </sheetViews>
  <sheetFormatPr defaultColWidth="9" defaultRowHeight="13.5"/>
  <cols>
    <col min="1" max="1" width="1.5" style="59" customWidth="1"/>
    <col min="2" max="3" width="2.25" style="59" customWidth="1"/>
    <col min="4" max="4" width="9.25" style="59" customWidth="1"/>
    <col min="5" max="5" width="0.875" style="59" customWidth="1"/>
    <col min="6" max="6" width="16.75" style="59" customWidth="1"/>
    <col min="7" max="7" width="10.375" style="59" customWidth="1"/>
    <col min="8" max="8" width="9.75" style="59" customWidth="1"/>
    <col min="9" max="9" width="1" style="59" customWidth="1"/>
    <col min="10" max="10" width="9.75" style="59" customWidth="1"/>
    <col min="11" max="11" width="27.25" style="59" customWidth="1"/>
    <col min="12" max="12" width="21.375" style="59" customWidth="1"/>
    <col min="13" max="16384" width="9" style="59"/>
  </cols>
  <sheetData>
    <row r="1" s="59" customFormat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s="59" customFormat="1" ht="18.7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s="59" customFormat="1" ht="16" customHeight="1" spans="2:11">
      <c r="B4" s="61"/>
      <c r="C4" s="61"/>
      <c r="D4" s="61"/>
      <c r="E4" s="61"/>
      <c r="F4" s="61"/>
      <c r="G4" s="61"/>
      <c r="H4" s="61"/>
      <c r="I4" s="61"/>
      <c r="J4" s="61"/>
      <c r="K4" s="95"/>
    </row>
    <row r="5" s="59" customFormat="1" ht="2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6"/>
    </row>
    <row r="6" s="59" customFormat="1" ht="13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7"/>
    </row>
    <row r="7" s="59" customFormat="1" ht="12" customHeight="1" spans="2:11">
      <c r="B7" s="66"/>
      <c r="C7" s="67"/>
      <c r="D7" s="68" t="s">
        <v>9</v>
      </c>
      <c r="E7" s="68"/>
      <c r="F7" s="69" t="s">
        <v>10</v>
      </c>
      <c r="G7" s="69"/>
      <c r="H7" s="68" t="s">
        <v>11</v>
      </c>
      <c r="I7" s="98"/>
      <c r="J7" s="99">
        <v>297.23</v>
      </c>
      <c r="K7" s="97"/>
    </row>
    <row r="8" s="59" customFormat="1" ht="20" customHeight="1" spans="2:11">
      <c r="B8" s="70"/>
      <c r="C8" s="71"/>
      <c r="D8" s="72"/>
      <c r="E8" s="72"/>
      <c r="F8" s="73"/>
      <c r="G8" s="73"/>
      <c r="H8" s="72" t="s">
        <v>12</v>
      </c>
      <c r="I8" s="100"/>
      <c r="J8" s="101" t="s">
        <v>13</v>
      </c>
      <c r="K8" s="102"/>
    </row>
    <row r="9" s="59" customFormat="1" ht="19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="59" customFormat="1" ht="24" customHeight="1" spans="2:11">
      <c r="B10" s="75" t="s">
        <v>14</v>
      </c>
      <c r="C10" s="76"/>
      <c r="D10" s="77" t="s">
        <v>15</v>
      </c>
      <c r="E10" s="77" t="s">
        <v>16</v>
      </c>
      <c r="F10" s="78"/>
      <c r="G10" s="79" t="s">
        <v>17</v>
      </c>
      <c r="H10" s="78" t="s">
        <v>18</v>
      </c>
      <c r="I10" s="77" t="s">
        <v>19</v>
      </c>
      <c r="J10" s="78"/>
      <c r="K10" s="79" t="s">
        <v>20</v>
      </c>
    </row>
    <row r="11" s="59" customFormat="1" ht="22" customHeight="1" spans="2:11">
      <c r="B11" s="80">
        <v>1</v>
      </c>
      <c r="C11" s="81"/>
      <c r="D11" s="82" t="s">
        <v>21</v>
      </c>
      <c r="E11" s="80" t="s">
        <v>22</v>
      </c>
      <c r="F11" s="81"/>
      <c r="G11" s="83">
        <v>1940</v>
      </c>
      <c r="H11" s="84">
        <v>1940</v>
      </c>
      <c r="I11" s="103">
        <v>0</v>
      </c>
      <c r="J11" s="104"/>
      <c r="K11" s="105" t="s">
        <v>23</v>
      </c>
    </row>
    <row r="12" s="59" customFormat="1" ht="18" customHeight="1" spans="2:11">
      <c r="B12" s="80">
        <v>2</v>
      </c>
      <c r="C12" s="81"/>
      <c r="D12" s="85"/>
      <c r="E12" s="81" t="s">
        <v>24</v>
      </c>
      <c r="F12" s="86"/>
      <c r="G12" s="83">
        <v>37.08</v>
      </c>
      <c r="H12" s="84">
        <v>37.08</v>
      </c>
      <c r="I12" s="103"/>
      <c r="J12" s="104"/>
      <c r="K12" s="106" t="s">
        <v>25</v>
      </c>
    </row>
    <row r="13" s="59" customFormat="1" ht="17" customHeight="1" spans="2:11">
      <c r="B13" s="80">
        <v>3</v>
      </c>
      <c r="C13" s="81"/>
      <c r="D13" s="85"/>
      <c r="E13" s="81" t="s">
        <v>24</v>
      </c>
      <c r="F13" s="86"/>
      <c r="G13" s="83">
        <v>45.56</v>
      </c>
      <c r="H13" s="84">
        <v>45.56</v>
      </c>
      <c r="I13" s="103"/>
      <c r="J13" s="104"/>
      <c r="K13" s="106" t="s">
        <v>26</v>
      </c>
    </row>
    <row r="14" s="59" customFormat="1" ht="18" customHeight="1" spans="2:11">
      <c r="B14" s="80">
        <v>4</v>
      </c>
      <c r="C14" s="81"/>
      <c r="D14" s="85"/>
      <c r="E14" s="81" t="s">
        <v>24</v>
      </c>
      <c r="F14" s="86"/>
      <c r="G14" s="83">
        <v>38.49</v>
      </c>
      <c r="H14" s="84">
        <v>38.49</v>
      </c>
      <c r="I14" s="103"/>
      <c r="J14" s="104"/>
      <c r="K14" s="106" t="s">
        <v>27</v>
      </c>
    </row>
    <row r="15" s="59" customFormat="1" ht="18" customHeight="1" spans="2:11">
      <c r="B15" s="80">
        <v>5</v>
      </c>
      <c r="C15" s="81"/>
      <c r="D15" s="85"/>
      <c r="E15" s="81" t="s">
        <v>24</v>
      </c>
      <c r="F15" s="86"/>
      <c r="G15" s="83">
        <v>101.43</v>
      </c>
      <c r="H15" s="84">
        <v>101.43</v>
      </c>
      <c r="I15" s="103"/>
      <c r="J15" s="104"/>
      <c r="K15" s="106" t="s">
        <v>28</v>
      </c>
    </row>
    <row r="16" s="59" customFormat="1" ht="18" customHeight="1" spans="2:11">
      <c r="B16" s="80">
        <v>6</v>
      </c>
      <c r="C16" s="81"/>
      <c r="D16" s="85"/>
      <c r="E16" s="81" t="s">
        <v>24</v>
      </c>
      <c r="F16" s="86"/>
      <c r="G16" s="83">
        <v>34.8</v>
      </c>
      <c r="H16" s="84">
        <v>34.8</v>
      </c>
      <c r="I16" s="103"/>
      <c r="J16" s="104"/>
      <c r="K16" s="106" t="s">
        <v>29</v>
      </c>
    </row>
    <row r="17" s="59" customFormat="1" ht="18" customHeight="1" spans="2:11">
      <c r="B17" s="80">
        <v>7</v>
      </c>
      <c r="C17" s="81"/>
      <c r="D17" s="85"/>
      <c r="E17" s="81" t="s">
        <v>24</v>
      </c>
      <c r="F17" s="86"/>
      <c r="G17" s="83">
        <v>141</v>
      </c>
      <c r="H17" s="84"/>
      <c r="I17" s="103">
        <v>141</v>
      </c>
      <c r="J17" s="104"/>
      <c r="K17" s="106" t="s">
        <v>30</v>
      </c>
    </row>
    <row r="18" s="59" customFormat="1" ht="18" customHeight="1" spans="2:11">
      <c r="B18" s="80">
        <v>8</v>
      </c>
      <c r="C18" s="81"/>
      <c r="D18" s="85"/>
      <c r="E18" s="81" t="s">
        <v>24</v>
      </c>
      <c r="F18" s="86"/>
      <c r="G18" s="83">
        <v>206.1</v>
      </c>
      <c r="H18" s="84">
        <v>206.1</v>
      </c>
      <c r="I18" s="103"/>
      <c r="J18" s="104"/>
      <c r="K18" s="106" t="s">
        <v>31</v>
      </c>
    </row>
    <row r="19" s="59" customFormat="1" ht="18" customHeight="1" spans="2:11">
      <c r="B19" s="80">
        <v>9</v>
      </c>
      <c r="C19" s="81"/>
      <c r="D19" s="85"/>
      <c r="E19" s="81" t="s">
        <v>24</v>
      </c>
      <c r="F19" s="86"/>
      <c r="G19" s="83">
        <v>17.5</v>
      </c>
      <c r="H19" s="84"/>
      <c r="I19" s="103">
        <v>17.5</v>
      </c>
      <c r="J19" s="104"/>
      <c r="K19" s="106" t="s">
        <v>32</v>
      </c>
    </row>
    <row r="20" s="59" customFormat="1" ht="18" customHeight="1" spans="2:11">
      <c r="B20" s="80">
        <v>10</v>
      </c>
      <c r="C20" s="81"/>
      <c r="D20" s="85"/>
      <c r="E20" s="81" t="s">
        <v>24</v>
      </c>
      <c r="F20" s="86"/>
      <c r="G20" s="83">
        <v>159.07</v>
      </c>
      <c r="H20" s="84">
        <v>159.07</v>
      </c>
      <c r="I20" s="103"/>
      <c r="J20" s="104"/>
      <c r="K20" s="106" t="s">
        <v>33</v>
      </c>
    </row>
    <row r="21" s="59" customFormat="1" ht="18" customHeight="1" spans="2:11">
      <c r="B21" s="80">
        <v>11</v>
      </c>
      <c r="C21" s="81"/>
      <c r="D21" s="85"/>
      <c r="E21" s="81" t="s">
        <v>24</v>
      </c>
      <c r="F21" s="86"/>
      <c r="G21" s="83">
        <v>5</v>
      </c>
      <c r="H21" s="84"/>
      <c r="I21" s="103">
        <v>5</v>
      </c>
      <c r="J21" s="104"/>
      <c r="K21" s="106" t="s">
        <v>32</v>
      </c>
    </row>
    <row r="22" s="59" customFormat="1" ht="18" customHeight="1" spans="2:11">
      <c r="B22" s="80"/>
      <c r="C22" s="81"/>
      <c r="D22" s="85"/>
      <c r="E22" s="81" t="s">
        <v>24</v>
      </c>
      <c r="F22" s="86"/>
      <c r="G22" s="83">
        <v>29</v>
      </c>
      <c r="H22" s="84">
        <v>29</v>
      </c>
      <c r="I22" s="103"/>
      <c r="J22" s="104"/>
      <c r="K22" s="106" t="s">
        <v>34</v>
      </c>
    </row>
    <row r="23" s="59" customFormat="1" ht="18" customHeight="1" spans="2:11">
      <c r="B23" s="80">
        <v>12</v>
      </c>
      <c r="C23" s="81"/>
      <c r="D23" s="85"/>
      <c r="E23" s="81" t="s">
        <v>24</v>
      </c>
      <c r="F23" s="86"/>
      <c r="G23" s="83">
        <v>133.52</v>
      </c>
      <c r="H23" s="84">
        <v>133.52</v>
      </c>
      <c r="I23" s="103"/>
      <c r="J23" s="104"/>
      <c r="K23" s="106" t="s">
        <v>35</v>
      </c>
    </row>
    <row r="24" s="59" customFormat="1" ht="18" customHeight="1" spans="2:11">
      <c r="B24" s="80">
        <v>13</v>
      </c>
      <c r="C24" s="81"/>
      <c r="D24" s="85"/>
      <c r="E24" s="81" t="s">
        <v>24</v>
      </c>
      <c r="F24" s="86"/>
      <c r="G24" s="83">
        <v>15</v>
      </c>
      <c r="H24" s="84"/>
      <c r="I24" s="103"/>
      <c r="J24" s="104">
        <v>15</v>
      </c>
      <c r="K24" s="106" t="s">
        <v>32</v>
      </c>
    </row>
    <row r="25" s="59" customFormat="1" ht="18" customHeight="1" spans="2:11">
      <c r="B25" s="80">
        <v>14</v>
      </c>
      <c r="C25" s="81"/>
      <c r="D25" s="85"/>
      <c r="E25" s="87" t="s">
        <v>36</v>
      </c>
      <c r="F25" s="88"/>
      <c r="G25" s="83">
        <v>133.4</v>
      </c>
      <c r="H25" s="84">
        <v>133.4</v>
      </c>
      <c r="I25" s="103"/>
      <c r="J25" s="104"/>
      <c r="K25" s="106" t="s">
        <v>37</v>
      </c>
    </row>
    <row r="26" s="59" customFormat="1" ht="18" customHeight="1" spans="2:11">
      <c r="B26" s="80">
        <v>15</v>
      </c>
      <c r="C26" s="81"/>
      <c r="D26" s="85"/>
      <c r="E26" s="87" t="s">
        <v>36</v>
      </c>
      <c r="F26" s="88"/>
      <c r="G26" s="83">
        <v>38</v>
      </c>
      <c r="H26" s="84">
        <v>38</v>
      </c>
      <c r="I26" s="103"/>
      <c r="J26" s="104"/>
      <c r="K26" s="106" t="s">
        <v>38</v>
      </c>
    </row>
    <row r="27" s="59" customFormat="1" ht="18" customHeight="1" spans="2:11">
      <c r="B27" s="80">
        <v>16</v>
      </c>
      <c r="C27" s="81"/>
      <c r="D27" s="85"/>
      <c r="E27" s="87" t="s">
        <v>36</v>
      </c>
      <c r="F27" s="88"/>
      <c r="G27" s="83">
        <v>26</v>
      </c>
      <c r="H27" s="84">
        <v>26</v>
      </c>
      <c r="I27" s="103"/>
      <c r="J27" s="104"/>
      <c r="K27" s="106" t="s">
        <v>39</v>
      </c>
    </row>
    <row r="28" s="59" customFormat="1" ht="18" customHeight="1" spans="2:11">
      <c r="B28" s="80">
        <v>17</v>
      </c>
      <c r="C28" s="81"/>
      <c r="D28" s="85"/>
      <c r="E28" s="87" t="s">
        <v>36</v>
      </c>
      <c r="F28" s="88"/>
      <c r="G28" s="83">
        <v>151.98</v>
      </c>
      <c r="H28" s="84">
        <v>151.98</v>
      </c>
      <c r="I28" s="103"/>
      <c r="J28" s="104"/>
      <c r="K28" s="106" t="s">
        <v>40</v>
      </c>
    </row>
    <row r="29" s="59" customFormat="1" ht="18" customHeight="1" spans="2:11">
      <c r="B29" s="80">
        <v>18</v>
      </c>
      <c r="C29" s="81"/>
      <c r="D29" s="85"/>
      <c r="E29" s="87" t="s">
        <v>36</v>
      </c>
      <c r="F29" s="88"/>
      <c r="G29" s="83">
        <v>19.3</v>
      </c>
      <c r="H29" s="84">
        <v>19.3</v>
      </c>
      <c r="I29" s="103"/>
      <c r="J29" s="104"/>
      <c r="K29" s="106" t="s">
        <v>41</v>
      </c>
    </row>
    <row r="30" s="59" customFormat="1" ht="18" customHeight="1" spans="2:11">
      <c r="B30" s="80">
        <v>19</v>
      </c>
      <c r="C30" s="81"/>
      <c r="D30" s="85"/>
      <c r="E30" s="87" t="s">
        <v>36</v>
      </c>
      <c r="F30" s="88"/>
      <c r="G30" s="83">
        <v>21.6</v>
      </c>
      <c r="H30" s="84">
        <v>21.6</v>
      </c>
      <c r="I30" s="103"/>
      <c r="J30" s="104"/>
      <c r="K30" s="106" t="s">
        <v>42</v>
      </c>
    </row>
    <row r="31" s="59" customFormat="1" ht="17" customHeight="1" spans="2:11">
      <c r="B31" s="80">
        <v>20</v>
      </c>
      <c r="C31" s="81"/>
      <c r="D31" s="85"/>
      <c r="E31" s="87" t="s">
        <v>36</v>
      </c>
      <c r="F31" s="88"/>
      <c r="G31" s="83">
        <v>49.5</v>
      </c>
      <c r="H31" s="84">
        <v>49.5</v>
      </c>
      <c r="I31" s="103"/>
      <c r="J31" s="104"/>
      <c r="K31" s="107" t="s">
        <v>43</v>
      </c>
    </row>
    <row r="32" s="59" customFormat="1" ht="20.1" customHeight="1" spans="2:11">
      <c r="B32" s="77" t="s">
        <v>44</v>
      </c>
      <c r="C32" s="89"/>
      <c r="D32" s="89"/>
      <c r="E32" s="89"/>
      <c r="F32" s="78"/>
      <c r="G32" s="90">
        <f>SUM(G11:G31)</f>
        <v>3343.33</v>
      </c>
      <c r="H32" s="91">
        <f>SUM(H11:H31)</f>
        <v>3164.83</v>
      </c>
      <c r="I32" s="108">
        <f>SUM(I11:J31)</f>
        <v>178.5</v>
      </c>
      <c r="J32" s="109"/>
      <c r="K32" s="110"/>
    </row>
    <row r="33" s="59" customFormat="1" ht="20.1" customHeight="1" spans="2:11">
      <c r="B33" s="74"/>
      <c r="C33" s="74"/>
      <c r="D33" s="74"/>
      <c r="E33" s="74"/>
      <c r="F33" s="74"/>
      <c r="G33" s="74"/>
      <c r="H33" s="74"/>
      <c r="I33" s="74"/>
      <c r="J33" s="111"/>
      <c r="K33" s="74"/>
    </row>
    <row r="34" s="59" customFormat="1" ht="14.25" spans="2:11">
      <c r="B34" s="79" t="s">
        <v>18</v>
      </c>
      <c r="C34" s="79"/>
      <c r="D34" s="79"/>
      <c r="E34" s="79"/>
      <c r="F34" s="79"/>
      <c r="G34" s="79" t="s">
        <v>45</v>
      </c>
      <c r="H34" s="79"/>
      <c r="I34" s="79"/>
      <c r="J34" s="79"/>
      <c r="K34" s="79" t="s">
        <v>46</v>
      </c>
    </row>
    <row r="35" s="59" customFormat="1" ht="15" customHeight="1" spans="2:11">
      <c r="B35" s="92">
        <f>H32</f>
        <v>3164.83</v>
      </c>
      <c r="C35" s="92"/>
      <c r="D35" s="92"/>
      <c r="E35" s="92"/>
      <c r="F35" s="92"/>
      <c r="G35" s="92">
        <f>I32</f>
        <v>178.5</v>
      </c>
      <c r="H35" s="92"/>
      <c r="I35" s="92"/>
      <c r="J35" s="92"/>
      <c r="K35" s="112">
        <f>SUM(B35:J35)</f>
        <v>3343.33</v>
      </c>
    </row>
    <row r="36" s="59" customFormat="1" ht="20.1" customHeight="1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="59" customFormat="1" ht="20.1" customHeight="1" spans="2:11">
      <c r="B37" s="74" t="s">
        <v>47</v>
      </c>
      <c r="C37" s="74"/>
      <c r="D37" s="74"/>
      <c r="E37" s="74"/>
      <c r="F37" s="74" t="s">
        <v>48</v>
      </c>
      <c r="G37" s="74" t="s">
        <v>49</v>
      </c>
      <c r="H37" s="74"/>
      <c r="I37" s="74"/>
      <c r="J37" s="74" t="s">
        <v>50</v>
      </c>
      <c r="K37" s="74"/>
    </row>
    <row r="38" s="59" customFormat="1" ht="6" customHeight="1"/>
    <row r="39" s="59" customFormat="1" ht="5" hidden="1" customHeight="1"/>
    <row r="40" s="59" customFormat="1" ht="16" customHeight="1" spans="1:11">
      <c r="A40" s="4" t="s">
        <v>51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s="59" customFormat="1" ht="21" customHeight="1" spans="2:11">
      <c r="B42" s="62"/>
      <c r="C42" s="63"/>
      <c r="D42" s="64" t="s">
        <v>1</v>
      </c>
      <c r="E42" s="64"/>
      <c r="F42" s="65" t="s">
        <v>2</v>
      </c>
      <c r="G42" s="65"/>
      <c r="H42" s="64" t="s">
        <v>3</v>
      </c>
      <c r="I42" s="63"/>
      <c r="J42" s="65" t="s">
        <v>4</v>
      </c>
      <c r="K42" s="96"/>
    </row>
    <row r="43" s="59" customFormat="1" ht="13" customHeight="1" spans="2:11">
      <c r="B43" s="66"/>
      <c r="C43" s="67"/>
      <c r="D43" s="68" t="s">
        <v>5</v>
      </c>
      <c r="E43" s="68"/>
      <c r="F43" s="69" t="s">
        <v>6</v>
      </c>
      <c r="G43" s="69"/>
      <c r="H43" s="68" t="s">
        <v>7</v>
      </c>
      <c r="I43" s="67"/>
      <c r="J43" s="69" t="s">
        <v>8</v>
      </c>
      <c r="K43" s="97"/>
    </row>
    <row r="44" s="59" customFormat="1" ht="12" customHeight="1" spans="2:11">
      <c r="B44" s="66"/>
      <c r="C44" s="67"/>
      <c r="D44" s="68" t="s">
        <v>9</v>
      </c>
      <c r="E44" s="68"/>
      <c r="F44" s="69" t="s">
        <v>10</v>
      </c>
      <c r="G44" s="69"/>
      <c r="H44" s="68" t="s">
        <v>11</v>
      </c>
      <c r="I44" s="98"/>
      <c r="J44" s="99">
        <v>297.23</v>
      </c>
      <c r="K44" s="97"/>
    </row>
    <row r="45" s="59" customFormat="1" ht="14" customHeight="1" spans="2:11">
      <c r="B45" s="70"/>
      <c r="C45" s="71"/>
      <c r="D45" s="72"/>
      <c r="E45" s="72"/>
      <c r="F45" s="73"/>
      <c r="G45" s="73"/>
      <c r="H45" s="72" t="s">
        <v>12</v>
      </c>
      <c r="I45" s="100"/>
      <c r="J45" s="101" t="s">
        <v>13</v>
      </c>
      <c r="K45" s="102"/>
    </row>
    <row r="47" s="59" customFormat="1" ht="15" customHeight="1" spans="2:11">
      <c r="B47" s="86"/>
      <c r="C47" s="86"/>
      <c r="D47" s="93" t="s">
        <v>52</v>
      </c>
      <c r="E47" s="86" t="s">
        <v>53</v>
      </c>
      <c r="F47" s="86"/>
      <c r="G47" s="84" t="s">
        <v>54</v>
      </c>
      <c r="H47" s="84" t="s">
        <v>55</v>
      </c>
      <c r="I47" s="84" t="s">
        <v>44</v>
      </c>
      <c r="J47" s="84"/>
      <c r="K47" s="113" t="s">
        <v>20</v>
      </c>
    </row>
    <row r="48" s="59" customFormat="1" ht="16" customHeight="1" spans="2:11">
      <c r="B48" s="86">
        <v>1</v>
      </c>
      <c r="C48" s="86"/>
      <c r="D48" s="94" t="s">
        <v>6</v>
      </c>
      <c r="E48" s="86" t="s">
        <v>56</v>
      </c>
      <c r="F48" s="86"/>
      <c r="G48" s="84">
        <v>100</v>
      </c>
      <c r="H48" s="84">
        <v>2</v>
      </c>
      <c r="I48" s="103">
        <f>G48*H48</f>
        <v>200</v>
      </c>
      <c r="J48" s="104"/>
      <c r="K48" s="106"/>
    </row>
    <row r="49" s="59" customFormat="1" ht="16" customHeight="1" spans="2:11">
      <c r="B49" s="86">
        <v>2</v>
      </c>
      <c r="C49" s="86"/>
      <c r="D49" s="94" t="s">
        <v>6</v>
      </c>
      <c r="E49" s="86" t="s">
        <v>57</v>
      </c>
      <c r="F49" s="86"/>
      <c r="G49" s="84">
        <v>200</v>
      </c>
      <c r="H49" s="84">
        <v>2</v>
      </c>
      <c r="I49" s="103">
        <v>400</v>
      </c>
      <c r="J49" s="104"/>
      <c r="K49" s="106"/>
    </row>
    <row r="50" s="59" customFormat="1" ht="16" customHeight="1" spans="2:11">
      <c r="B50" s="86">
        <v>3</v>
      </c>
      <c r="C50" s="86"/>
      <c r="D50" s="94" t="s">
        <v>6</v>
      </c>
      <c r="E50" s="86" t="s">
        <v>58</v>
      </c>
      <c r="F50" s="86"/>
      <c r="G50" s="84">
        <v>100</v>
      </c>
      <c r="H50" s="84">
        <v>2</v>
      </c>
      <c r="I50" s="103">
        <v>200</v>
      </c>
      <c r="J50" s="104"/>
      <c r="K50" s="106"/>
    </row>
    <row r="51" s="59" customFormat="1" ht="20.1" customHeight="1" spans="2:11">
      <c r="B51" s="77" t="s">
        <v>44</v>
      </c>
      <c r="C51" s="89"/>
      <c r="D51" s="89"/>
      <c r="E51" s="89"/>
      <c r="F51" s="78"/>
      <c r="G51" s="91"/>
      <c r="H51" s="91">
        <f>SUM(H33:H50)</f>
        <v>6</v>
      </c>
      <c r="I51" s="108">
        <f>SUM(I48:J50)</f>
        <v>800</v>
      </c>
      <c r="J51" s="109"/>
      <c r="K51" s="110"/>
    </row>
    <row r="52" s="59" customFormat="1" ht="20.1" customHeight="1" spans="2:11">
      <c r="B52" s="74" t="s">
        <v>47</v>
      </c>
      <c r="C52" s="74"/>
      <c r="D52" s="74"/>
      <c r="E52" s="74"/>
      <c r="F52" s="74" t="s">
        <v>48</v>
      </c>
      <c r="G52" s="74" t="s">
        <v>49</v>
      </c>
      <c r="H52" s="74"/>
      <c r="I52" s="74"/>
      <c r="J52" s="74" t="s">
        <v>50</v>
      </c>
      <c r="K52" s="74"/>
    </row>
  </sheetData>
  <mergeCells count="9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22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7"/>
  <sheetViews>
    <sheetView topLeftCell="A25" workbookViewId="0">
      <selection activeCell="I8" sqref="I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59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60</v>
      </c>
      <c r="I4" s="5"/>
      <c r="J4" s="5" t="s">
        <v>61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62</v>
      </c>
      <c r="C6" s="9" t="s">
        <v>63</v>
      </c>
      <c r="D6" s="9"/>
      <c r="E6" s="9"/>
      <c r="F6" s="10" t="s">
        <v>64</v>
      </c>
      <c r="G6" s="10"/>
      <c r="H6" s="10"/>
      <c r="I6" s="10"/>
      <c r="J6" s="8" t="s">
        <v>65</v>
      </c>
    </row>
    <row r="7" customHeight="1" spans="1:10">
      <c r="A7" s="7"/>
      <c r="B7" s="8"/>
      <c r="C7" s="11" t="s">
        <v>66</v>
      </c>
      <c r="D7" s="12" t="s">
        <v>67</v>
      </c>
      <c r="E7" s="9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8"/>
    </row>
    <row r="8" customHeight="1" spans="1:10">
      <c r="A8" s="13">
        <v>1</v>
      </c>
      <c r="B8" s="14" t="s">
        <v>73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1"/>
      <c r="J8" s="42" t="s">
        <v>74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1"/>
      <c r="J9" s="4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1"/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1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1"/>
      <c r="J12" s="43"/>
    </row>
    <row r="13" s="1" customFormat="1" customHeight="1" spans="1:10">
      <c r="A13" s="17"/>
      <c r="B13" s="18" t="s">
        <v>75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4"/>
      <c r="J13" s="45"/>
    </row>
    <row r="14" customHeight="1" spans="1:10">
      <c r="A14" s="21">
        <v>2</v>
      </c>
      <c r="B14" s="22" t="s">
        <v>76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ref="H14:H22" si="2">F14+G14</f>
        <v>0</v>
      </c>
      <c r="I14" s="41"/>
      <c r="J14" s="42" t="s">
        <v>77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41"/>
      <c r="J15" s="43"/>
    </row>
    <row r="16" s="1" customFormat="1" customHeight="1" spans="1:10">
      <c r="A16" s="17"/>
      <c r="B16" s="18" t="s">
        <v>78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4"/>
      <c r="J16" s="45"/>
    </row>
    <row r="17" customHeight="1" spans="1:10">
      <c r="A17" s="21">
        <v>3</v>
      </c>
      <c r="B17" s="22" t="s">
        <v>79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 t="shared" si="2"/>
        <v>0</v>
      </c>
      <c r="I17" s="41"/>
      <c r="J17" s="46" t="s">
        <v>80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si="2"/>
        <v>0</v>
      </c>
      <c r="I18" s="41"/>
      <c r="J18" s="47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41"/>
      <c r="J19" s="47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1"/>
      <c r="J20" s="47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41"/>
      <c r="J21" s="47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41"/>
      <c r="J22" s="47"/>
    </row>
    <row r="23" s="1" customFormat="1" customHeight="1" spans="1:10">
      <c r="A23" s="17"/>
      <c r="B23" s="18" t="s">
        <v>81</v>
      </c>
      <c r="C23" s="19">
        <f>SUM(C17)</f>
        <v>0</v>
      </c>
      <c r="D23" s="20">
        <f>SUM(D17)</f>
        <v>0</v>
      </c>
      <c r="E23" s="20">
        <f>SUM(E17)</f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4"/>
      <c r="J23" s="48"/>
    </row>
    <row r="24" customHeight="1" spans="1:10">
      <c r="A24" s="13">
        <v>4</v>
      </c>
      <c r="B24" s="14" t="s">
        <v>82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 t="shared" ref="H24:H28" si="4">F24+G24</f>
        <v>0</v>
      </c>
      <c r="I24" s="41"/>
      <c r="J24" s="46" t="s">
        <v>83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4"/>
        <v>0</v>
      </c>
      <c r="I25" s="41"/>
      <c r="J25" s="47"/>
    </row>
    <row r="26" s="1" customFormat="1" customHeight="1" spans="1:10">
      <c r="A26" s="17"/>
      <c r="B26" s="18" t="s">
        <v>84</v>
      </c>
      <c r="C26" s="19">
        <f>C24</f>
        <v>0</v>
      </c>
      <c r="D26" s="20">
        <f>D24</f>
        <v>0</v>
      </c>
      <c r="E26" s="20">
        <f>E24</f>
        <v>0</v>
      </c>
      <c r="F26" s="19">
        <f t="shared" ref="F26:H26" si="5">SUM(F24:F25)</f>
        <v>0</v>
      </c>
      <c r="G26" s="19">
        <f t="shared" si="5"/>
        <v>0</v>
      </c>
      <c r="H26" s="19">
        <f t="shared" si="5"/>
        <v>0</v>
      </c>
      <c r="I26" s="44"/>
      <c r="J26" s="48"/>
    </row>
    <row r="27" customHeight="1" spans="1:10">
      <c r="A27" s="21">
        <v>5</v>
      </c>
      <c r="B27" s="22" t="s">
        <v>85</v>
      </c>
      <c r="C27" s="15">
        <v>0</v>
      </c>
      <c r="D27" s="13">
        <v>0</v>
      </c>
      <c r="E27" s="16">
        <f>C27</f>
        <v>0</v>
      </c>
      <c r="F27" s="15">
        <v>42</v>
      </c>
      <c r="G27" s="15">
        <v>0</v>
      </c>
      <c r="H27" s="15">
        <f t="shared" si="4"/>
        <v>42</v>
      </c>
      <c r="I27" s="41" t="s">
        <v>86</v>
      </c>
      <c r="J27" s="49" t="s">
        <v>87</v>
      </c>
    </row>
    <row r="28" customHeight="1" spans="1:10">
      <c r="A28" s="30"/>
      <c r="B28" s="31"/>
      <c r="C28" s="15">
        <v>0</v>
      </c>
      <c r="D28" s="13">
        <v>0</v>
      </c>
      <c r="E28" s="16">
        <f>C28</f>
        <v>0</v>
      </c>
      <c r="F28" s="15">
        <v>29</v>
      </c>
      <c r="G28" s="15">
        <v>0</v>
      </c>
      <c r="H28" s="15">
        <f t="shared" si="4"/>
        <v>29</v>
      </c>
      <c r="I28" s="41" t="s">
        <v>88</v>
      </c>
      <c r="J28" s="50"/>
    </row>
    <row r="29" customHeight="1" spans="1:10">
      <c r="A29" s="27"/>
      <c r="B29" s="28"/>
      <c r="C29" s="15">
        <v>0</v>
      </c>
      <c r="D29" s="13">
        <v>0</v>
      </c>
      <c r="E29" s="16">
        <f>C29</f>
        <v>0</v>
      </c>
      <c r="F29" s="15">
        <v>0</v>
      </c>
      <c r="G29" s="15">
        <v>0</v>
      </c>
      <c r="H29" s="15">
        <f>F29+G29</f>
        <v>0</v>
      </c>
      <c r="I29" s="41"/>
      <c r="J29" s="51"/>
    </row>
    <row r="30" s="1" customFormat="1" customHeight="1" spans="1:10">
      <c r="A30" s="17"/>
      <c r="B30" s="18" t="s">
        <v>89</v>
      </c>
      <c r="C30" s="19">
        <f>SUM(C27:C29)</f>
        <v>0</v>
      </c>
      <c r="D30" s="20">
        <f>SUM(D27)</f>
        <v>0</v>
      </c>
      <c r="E30" s="20">
        <f>E27+E29</f>
        <v>0</v>
      </c>
      <c r="F30" s="19">
        <f>SUM(F27:F29)</f>
        <v>71</v>
      </c>
      <c r="G30" s="19">
        <f>SUM(G27:G29)</f>
        <v>0</v>
      </c>
      <c r="H30" s="19">
        <f>SUM(H27:H29)</f>
        <v>71</v>
      </c>
      <c r="I30" s="44"/>
      <c r="J30" s="52"/>
    </row>
    <row r="31" customHeight="1" spans="1:10">
      <c r="A31" s="13">
        <v>6</v>
      </c>
      <c r="B31" s="14" t="s">
        <v>90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 t="shared" ref="H31:H34" si="6">F31+G31</f>
        <v>0</v>
      </c>
      <c r="I31" s="41"/>
      <c r="J31" s="42" t="s">
        <v>91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6"/>
        <v>0</v>
      </c>
      <c r="I32" s="41"/>
      <c r="J32" s="47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6"/>
        <v>0</v>
      </c>
      <c r="I33" s="41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6"/>
        <v>0</v>
      </c>
      <c r="I34" s="41"/>
      <c r="J34" s="47"/>
    </row>
    <row r="35" s="1" customFormat="1" customHeight="1" spans="1:10">
      <c r="A35" s="17"/>
      <c r="B35" s="18" t="s">
        <v>92</v>
      </c>
      <c r="C35" s="19">
        <f>SUM(C31)</f>
        <v>0</v>
      </c>
      <c r="D35" s="20">
        <f>SUM(D31)</f>
        <v>0</v>
      </c>
      <c r="E35" s="20">
        <f>SUM(E31)</f>
        <v>0</v>
      </c>
      <c r="F35" s="19">
        <f t="shared" ref="F35:H35" si="7">SUM(F31:F34)</f>
        <v>0</v>
      </c>
      <c r="G35" s="19">
        <f t="shared" si="7"/>
        <v>0</v>
      </c>
      <c r="H35" s="19">
        <f t="shared" si="7"/>
        <v>0</v>
      </c>
      <c r="I35" s="44"/>
      <c r="J35" s="48"/>
    </row>
    <row r="36" customHeight="1" spans="1:10">
      <c r="A36" s="13">
        <v>7</v>
      </c>
      <c r="B36" s="14" t="s">
        <v>93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6:H39" si="8">F36+G36</f>
        <v>0</v>
      </c>
      <c r="I36" s="41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8"/>
        <v>0</v>
      </c>
      <c r="I37" s="41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8"/>
        <v>0</v>
      </c>
      <c r="I38" s="41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8"/>
        <v>0</v>
      </c>
      <c r="I39" s="41"/>
      <c r="J39" s="54"/>
    </row>
    <row r="40" s="1" customFormat="1" customHeight="1" spans="1:10">
      <c r="A40" s="17"/>
      <c r="B40" s="18" t="s">
        <v>94</v>
      </c>
      <c r="C40" s="19">
        <v>0</v>
      </c>
      <c r="D40" s="20">
        <f>SUM(D36)</f>
        <v>0</v>
      </c>
      <c r="E40" s="20">
        <f>SUM(E36)</f>
        <v>0</v>
      </c>
      <c r="F40" s="19">
        <f t="shared" ref="F40:H40" si="9">SUM(F36:F39)</f>
        <v>0</v>
      </c>
      <c r="G40" s="19">
        <f t="shared" si="9"/>
        <v>0</v>
      </c>
      <c r="H40" s="19">
        <f t="shared" si="9"/>
        <v>0</v>
      </c>
      <c r="I40" s="44"/>
      <c r="J40" s="55"/>
    </row>
    <row r="41" customHeight="1" spans="1:10">
      <c r="A41" s="13">
        <v>8</v>
      </c>
      <c r="B41" s="14" t="s">
        <v>95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ref="H41:H46" si="10">F41+G41</f>
        <v>0</v>
      </c>
      <c r="I41" s="41"/>
      <c r="J41" s="46" t="s">
        <v>96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10"/>
        <v>0</v>
      </c>
      <c r="I42" s="41"/>
      <c r="J42" s="47"/>
    </row>
    <row r="43" s="1" customFormat="1" customHeight="1" spans="1:10">
      <c r="A43" s="17"/>
      <c r="B43" s="18" t="s">
        <v>97</v>
      </c>
      <c r="C43" s="19">
        <f>SUM(C41)</f>
        <v>0</v>
      </c>
      <c r="D43" s="20">
        <f>SUM(D41)</f>
        <v>0</v>
      </c>
      <c r="E43" s="20">
        <f>SUM(E41)</f>
        <v>0</v>
      </c>
      <c r="F43" s="19">
        <f t="shared" ref="F43:H43" si="11">SUM(F41:F42)</f>
        <v>0</v>
      </c>
      <c r="G43" s="19">
        <f t="shared" si="11"/>
        <v>0</v>
      </c>
      <c r="H43" s="19">
        <f t="shared" si="11"/>
        <v>0</v>
      </c>
      <c r="I43" s="44"/>
      <c r="J43" s="48"/>
    </row>
    <row r="44" customHeight="1" spans="1:10">
      <c r="A44" s="13">
        <v>9</v>
      </c>
      <c r="B44" s="14" t="s">
        <v>98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10"/>
        <v>0</v>
      </c>
      <c r="I44" s="41"/>
      <c r="J44" s="42" t="s">
        <v>99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10"/>
        <v>0</v>
      </c>
      <c r="I45" s="41"/>
      <c r="J45" s="43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10"/>
        <v>0</v>
      </c>
      <c r="I46" s="41"/>
      <c r="J46" s="43"/>
    </row>
    <row r="47" s="1" customFormat="1" customHeight="1" spans="1:10">
      <c r="A47" s="17"/>
      <c r="B47" s="18" t="s">
        <v>100</v>
      </c>
      <c r="C47" s="19">
        <f>SUM(C44)</f>
        <v>0</v>
      </c>
      <c r="D47" s="20">
        <f>SUM(D44)</f>
        <v>0</v>
      </c>
      <c r="E47" s="20">
        <f>SUM(E44)</f>
        <v>0</v>
      </c>
      <c r="F47" s="19">
        <f t="shared" ref="F47:H47" si="12">SUM(F44:F46)</f>
        <v>0</v>
      </c>
      <c r="G47" s="19">
        <f t="shared" si="12"/>
        <v>0</v>
      </c>
      <c r="H47" s="19">
        <f t="shared" si="12"/>
        <v>0</v>
      </c>
      <c r="I47" s="44"/>
      <c r="J47" s="45"/>
    </row>
    <row r="48" customHeight="1" spans="1:10">
      <c r="A48" s="24">
        <v>10</v>
      </c>
      <c r="B48" s="14" t="s">
        <v>101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v>0</v>
      </c>
      <c r="I48" s="41"/>
      <c r="J48" s="54"/>
    </row>
    <row r="49" s="1" customFormat="1" customHeight="1" spans="1:10">
      <c r="A49" s="17"/>
      <c r="B49" s="18" t="s">
        <v>102</v>
      </c>
      <c r="C49" s="19">
        <f t="shared" ref="C49:H49" si="13">C48</f>
        <v>0</v>
      </c>
      <c r="D49" s="20">
        <f t="shared" si="13"/>
        <v>0</v>
      </c>
      <c r="E49" s="20">
        <f t="shared" si="13"/>
        <v>0</v>
      </c>
      <c r="F49" s="19">
        <f>SUM(F48:F48)</f>
        <v>0</v>
      </c>
      <c r="G49" s="19">
        <f>SUM(G48:G48)</f>
        <v>0</v>
      </c>
      <c r="H49" s="19">
        <f t="shared" si="13"/>
        <v>0</v>
      </c>
      <c r="I49" s="44"/>
      <c r="J49" s="55"/>
    </row>
    <row r="50" customHeight="1" spans="1:10">
      <c r="A50" s="17"/>
      <c r="B50" s="18" t="s">
        <v>44</v>
      </c>
      <c r="C50" s="19">
        <f t="shared" ref="C50:G50" si="14">SUM(C49,C47,C43,C40,C35,C30,C26,C23,C16,C13)</f>
        <v>0</v>
      </c>
      <c r="D50" s="20">
        <f t="shared" si="14"/>
        <v>0</v>
      </c>
      <c r="E50" s="20">
        <f t="shared" si="14"/>
        <v>0</v>
      </c>
      <c r="F50" s="19">
        <f t="shared" si="14"/>
        <v>71</v>
      </c>
      <c r="G50" s="19">
        <f t="shared" si="14"/>
        <v>0</v>
      </c>
      <c r="H50" s="19">
        <f>H13+H23+H16+H26+H30+H35+H40+H43+H47+H49</f>
        <v>71</v>
      </c>
      <c r="I50" s="44"/>
      <c r="J50" s="56"/>
    </row>
    <row r="54" customFormat="1" customHeight="1" spans="1:9">
      <c r="A54" s="32" t="s">
        <v>103</v>
      </c>
      <c r="B54" s="33"/>
      <c r="C54" s="34" t="s">
        <v>104</v>
      </c>
      <c r="D54" s="34"/>
      <c r="E54" s="34" t="s">
        <v>105</v>
      </c>
      <c r="F54" s="34"/>
      <c r="G54" s="34" t="s">
        <v>106</v>
      </c>
      <c r="H54" s="34"/>
      <c r="I54" s="57" t="s">
        <v>107</v>
      </c>
    </row>
    <row r="55" customFormat="1" customHeight="1" spans="1:9">
      <c r="A55" s="35">
        <f>E50</f>
        <v>0</v>
      </c>
      <c r="B55" s="36"/>
      <c r="C55" s="36">
        <f>H50</f>
        <v>71</v>
      </c>
      <c r="D55" s="36"/>
      <c r="E55" s="36">
        <f>F50</f>
        <v>71</v>
      </c>
      <c r="F55" s="36"/>
      <c r="G55" s="36">
        <f>G50</f>
        <v>0</v>
      </c>
      <c r="H55" s="36"/>
      <c r="I55" s="58">
        <f>A55-C55</f>
        <v>-71</v>
      </c>
    </row>
    <row r="57" customFormat="1" customHeight="1" spans="1:9">
      <c r="A57" s="37" t="s">
        <v>108</v>
      </c>
      <c r="B57" s="38" t="s">
        <v>2</v>
      </c>
      <c r="C57" s="39" t="s">
        <v>48</v>
      </c>
      <c r="D57" s="37"/>
      <c r="E57" s="37" t="s">
        <v>109</v>
      </c>
      <c r="F57" s="37"/>
      <c r="G57" s="37" t="s">
        <v>50</v>
      </c>
      <c r="H57" s="37"/>
      <c r="I57" s="38"/>
    </row>
  </sheetData>
  <mergeCells count="68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2"/>
    <mergeCell ref="A24:A25"/>
    <mergeCell ref="A27:A29"/>
    <mergeCell ref="A31:A34"/>
    <mergeCell ref="A36:A39"/>
    <mergeCell ref="A41:A42"/>
    <mergeCell ref="A44:A46"/>
    <mergeCell ref="B6:B7"/>
    <mergeCell ref="B8:B12"/>
    <mergeCell ref="B14:B15"/>
    <mergeCell ref="B17:B22"/>
    <mergeCell ref="B24:B25"/>
    <mergeCell ref="B27:B29"/>
    <mergeCell ref="B31:B34"/>
    <mergeCell ref="B36:B39"/>
    <mergeCell ref="B41:B42"/>
    <mergeCell ref="B44:B46"/>
    <mergeCell ref="C8:C12"/>
    <mergeCell ref="C14:C15"/>
    <mergeCell ref="C17:C22"/>
    <mergeCell ref="C24:C25"/>
    <mergeCell ref="C31:C34"/>
    <mergeCell ref="C36:C39"/>
    <mergeCell ref="C41:C42"/>
    <mergeCell ref="C44:C46"/>
    <mergeCell ref="D8:D12"/>
    <mergeCell ref="D14:D15"/>
    <mergeCell ref="D17:D22"/>
    <mergeCell ref="D24:D25"/>
    <mergeCell ref="D31:D34"/>
    <mergeCell ref="D36:D39"/>
    <mergeCell ref="D41:D42"/>
    <mergeCell ref="D44:D46"/>
    <mergeCell ref="E8:E12"/>
    <mergeCell ref="E14:E15"/>
    <mergeCell ref="E17:E22"/>
    <mergeCell ref="E24:E25"/>
    <mergeCell ref="E31:E34"/>
    <mergeCell ref="E36:E39"/>
    <mergeCell ref="E41:E42"/>
    <mergeCell ref="E44:E46"/>
    <mergeCell ref="J4:J5"/>
    <mergeCell ref="J6:J7"/>
    <mergeCell ref="J8:J13"/>
    <mergeCell ref="J14:J16"/>
    <mergeCell ref="J17:J23"/>
    <mergeCell ref="J24:J26"/>
    <mergeCell ref="J27:J30"/>
    <mergeCell ref="J31:J35"/>
    <mergeCell ref="J36:J40"/>
    <mergeCell ref="J41:J43"/>
    <mergeCell ref="J44:J47"/>
    <mergeCell ref="J48:J49"/>
    <mergeCell ref="H4:I5"/>
  </mergeCells>
  <pageMargins left="0.7" right="0.7" top="0.75" bottom="0.75" header="0.3" footer="0.3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差旅</vt:lpstr>
      <vt:lpstr>借款报销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zou</cp:lastModifiedBy>
  <dcterms:created xsi:type="dcterms:W3CDTF">2019-03-21T04:16:00Z</dcterms:created>
  <dcterms:modified xsi:type="dcterms:W3CDTF">2019-10-23T09:02:06Z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