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员工报销明细" sheetId="3" r:id="rId1"/>
    <sheet name="员工差旅明细" sheetId="2" r:id="rId2"/>
    <sheet name="660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<sst xmlns="http://schemas.openxmlformats.org/spreadsheetml/2006/main" count="91">
  <si>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</si>
  <si>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团号：HMJ-1710-A12MIC288</t>
  </si>
  <si>
    <t>会议日期：10月12日-15日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</si>
  <si>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</si>
  <si>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</si>
  <si>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</si>
  <si>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</si>
  <si>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</si>
  <si>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</si>
  <si>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</si>
  <si>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</si>
  <si>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</si>
  <si>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</si>
  <si>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</si>
  <si>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</si>
  <si>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</si>
  <si>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</si>
  <si>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</si>
  <si>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</si>
  <si>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</si>
  <si>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</si>
  <si>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</si>
  <si>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</si>
  <si>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</si>
  <si>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</si>
  <si>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</si>
  <si>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外购茶歇</t>
  </si>
  <si>
    <t>活动餐费合计</t>
  </si>
  <si>
    <t>现地采买费用</t>
  </si>
  <si>
    <t>礼品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</si>
  <si>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</si>
  <si>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</si>
  <si>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</si>
  <si>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</si>
  <si>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</si>
  <si>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</si>
  <si>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</si>
  <si>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</si>
  <si>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</si>
  <si>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</si>
  <si>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</si>
  <si>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</si>
  <si>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</si>
  <si>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</si>
  <si>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</si>
  <si>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</si>
  <si>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</si>
  <si>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</si>
  <si>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</si>
  <si>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</si>
  <si>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</si>
  <si>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</si>
  <si>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</si>
  <si>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</si>
  <si>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</si>
  <si>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</si>
  <si>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</si>
  <si>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关剑</t>
  </si>
  <si>
    <t>职位:</t>
  </si>
  <si>
    <t>总监</t>
  </si>
  <si>
    <t>发生地:</t>
  </si>
  <si>
    <t>北京</t>
  </si>
  <si>
    <t>部门:</t>
  </si>
  <si>
    <t>2部A组</t>
  </si>
  <si>
    <t>发生日期:</t>
  </si>
  <si>
    <t>10月12日 15日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</si>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</sst>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_);[Red]\(#,##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14" borderId="23" applyNumberFormat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28" fillId="37" borderId="2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3" workbookViewId="0">
      <selection activeCell="F26" sqref="F2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527</v>
      </c>
      <c r="G22" s="15">
        <v>0</v>
      </c>
      <c r="H22" s="15">
        <f t="shared" si="0"/>
        <v>527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654.3</v>
      </c>
      <c r="G23" s="15">
        <v>0</v>
      </c>
      <c r="H23" s="15">
        <f t="shared" si="0"/>
        <v>654.3</v>
      </c>
      <c r="I23" s="36" t="s">
        <v>26</v>
      </c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1181.3</v>
      </c>
      <c r="G24" s="19">
        <f t="shared" ref="G24:H24" si="7">SUM(G22:G23)</f>
        <v>0</v>
      </c>
      <c r="H24" s="19">
        <f t="shared" si="7"/>
        <v>1181.3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 t="shared" si="2"/>
        <v>0</v>
      </c>
      <c r="F25" s="15">
        <v>4296</v>
      </c>
      <c r="G25" s="15">
        <v>0</v>
      </c>
      <c r="H25" s="15">
        <f t="shared" si="0"/>
        <v>4296</v>
      </c>
      <c r="I25" s="36" t="s">
        <v>29</v>
      </c>
      <c r="J25" s="37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4296</v>
      </c>
      <c r="G27" s="19">
        <f>SUM(G25:G26)</f>
        <v>0</v>
      </c>
      <c r="H27" s="19">
        <f t="shared" ref="H27" si="10">SUM(H25:H26)</f>
        <v>4296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2"/>
        <v>0</v>
      </c>
      <c r="F38" s="15">
        <v>289.5</v>
      </c>
      <c r="G38" s="15">
        <v>0</v>
      </c>
      <c r="H38" s="15">
        <f t="shared" si="0"/>
        <v>289.5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289.5</v>
      </c>
      <c r="G40" s="19">
        <f t="shared" ref="G40:H40" si="16">SUM(G38:G39)</f>
        <v>0</v>
      </c>
      <c r="H40" s="19">
        <f t="shared" si="16"/>
        <v>289.5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5766.8</v>
      </c>
      <c r="G53" s="19">
        <f t="shared" si="22"/>
        <v>0</v>
      </c>
      <c r="H53" s="19">
        <f t="shared" si="22"/>
        <v>5766.8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0</v>
      </c>
      <c r="B58" s="31"/>
      <c r="C58" s="31">
        <f>H53</f>
        <v>5766.8</v>
      </c>
      <c r="D58" s="31"/>
      <c r="E58" s="31">
        <f>F53</f>
        <v>5766.8</v>
      </c>
      <c r="F58" s="31"/>
      <c r="G58" s="31">
        <f>G53</f>
        <v>0</v>
      </c>
      <c r="H58" s="31"/>
      <c r="I58" s="49">
        <f>A58-C58</f>
        <v>-5766.8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H12" sqref="H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.75" spans="2:11">
      <c r="B3" s="4" t="s">
        <v>55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56</v>
      </c>
      <c r="E5" s="54"/>
      <c r="F5" s="55" t="s">
        <v>57</v>
      </c>
      <c r="G5" s="55"/>
      <c r="H5" s="54" t="s">
        <v>58</v>
      </c>
      <c r="I5" s="53"/>
      <c r="J5" s="55" t="s">
        <v>59</v>
      </c>
      <c r="K5" s="83"/>
    </row>
    <row r="6" ht="20.1" customHeight="1" spans="2:11">
      <c r="B6" s="56"/>
      <c r="C6" s="57"/>
      <c r="D6" s="58" t="s">
        <v>60</v>
      </c>
      <c r="E6" s="58"/>
      <c r="F6" s="59" t="s">
        <v>61</v>
      </c>
      <c r="G6" s="59"/>
      <c r="H6" s="58" t="s">
        <v>62</v>
      </c>
      <c r="I6" s="57"/>
      <c r="J6" s="59" t="s">
        <v>63</v>
      </c>
      <c r="K6" s="84"/>
    </row>
    <row r="7" ht="20.1" customHeight="1" spans="2:11">
      <c r="B7" s="56"/>
      <c r="C7" s="57"/>
      <c r="D7" s="58" t="s">
        <v>64</v>
      </c>
      <c r="E7" s="58"/>
      <c r="F7" s="59" t="s">
        <v>65</v>
      </c>
      <c r="G7" s="59"/>
      <c r="H7" s="58" t="s">
        <v>66</v>
      </c>
      <c r="I7" s="85"/>
      <c r="J7" s="86">
        <v>43047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67</v>
      </c>
      <c r="I8" s="87"/>
      <c r="J8" s="63"/>
      <c r="K8" s="88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3</v>
      </c>
      <c r="C10" s="66"/>
      <c r="D10" s="67" t="s">
        <v>68</v>
      </c>
      <c r="E10" s="67" t="s">
        <v>69</v>
      </c>
      <c r="F10" s="68"/>
      <c r="G10" s="69" t="s">
        <v>70</v>
      </c>
      <c r="H10" s="68" t="s">
        <v>71</v>
      </c>
      <c r="I10" s="67" t="s">
        <v>72</v>
      </c>
      <c r="J10" s="68"/>
      <c r="K10" s="69" t="s">
        <v>73</v>
      </c>
    </row>
    <row r="11" ht="20.1" customHeight="1" spans="2:11">
      <c r="B11" s="70">
        <v>1</v>
      </c>
      <c r="C11" s="71"/>
      <c r="D11" s="72" t="s">
        <v>74</v>
      </c>
      <c r="E11" s="70" t="s">
        <v>75</v>
      </c>
      <c r="F11" s="71"/>
      <c r="G11" s="73">
        <v>0</v>
      </c>
      <c r="H11" s="73"/>
      <c r="I11" s="89"/>
      <c r="J11" s="90"/>
      <c r="K11" s="91" t="s">
        <v>76</v>
      </c>
    </row>
    <row r="12" ht="20.1" customHeight="1" spans="2:11">
      <c r="B12" s="70">
        <v>2</v>
      </c>
      <c r="C12" s="71"/>
      <c r="D12" s="74"/>
      <c r="E12" s="75" t="s">
        <v>77</v>
      </c>
      <c r="F12" s="75"/>
      <c r="G12" s="73">
        <v>189</v>
      </c>
      <c r="H12" s="73">
        <v>189</v>
      </c>
      <c r="I12" s="89"/>
      <c r="J12" s="90"/>
      <c r="K12" s="91" t="s">
        <v>78</v>
      </c>
    </row>
    <row r="13" ht="20.1" customHeight="1" spans="2:11">
      <c r="B13" s="70">
        <v>3</v>
      </c>
      <c r="C13" s="71"/>
      <c r="D13" s="74"/>
      <c r="E13" s="70" t="s">
        <v>79</v>
      </c>
      <c r="F13" s="71"/>
      <c r="G13" s="73">
        <v>0</v>
      </c>
      <c r="H13" s="73"/>
      <c r="I13" s="89"/>
      <c r="J13" s="90"/>
      <c r="K13" s="91" t="s">
        <v>76</v>
      </c>
    </row>
    <row r="14" ht="20.1" customHeight="1" spans="2:11">
      <c r="B14" s="70">
        <v>4</v>
      </c>
      <c r="C14" s="71"/>
      <c r="D14" s="74"/>
      <c r="E14" s="70" t="s">
        <v>80</v>
      </c>
      <c r="F14" s="71"/>
      <c r="G14" s="73">
        <v>0</v>
      </c>
      <c r="H14" s="73"/>
      <c r="I14" s="89"/>
      <c r="J14" s="90"/>
      <c r="K14" s="91" t="s">
        <v>81</v>
      </c>
    </row>
    <row r="15" ht="20.1" customHeight="1" spans="2:11">
      <c r="B15" s="70">
        <v>5</v>
      </c>
      <c r="C15" s="71"/>
      <c r="D15" s="72" t="s">
        <v>43</v>
      </c>
      <c r="E15" s="75"/>
      <c r="F15" s="75"/>
      <c r="G15" s="73">
        <v>0</v>
      </c>
      <c r="H15" s="73"/>
      <c r="I15" s="89"/>
      <c r="J15" s="90"/>
      <c r="K15" s="91"/>
    </row>
    <row r="16" ht="20.1" customHeight="1" spans="2:11">
      <c r="B16" s="70">
        <v>6</v>
      </c>
      <c r="C16" s="71"/>
      <c r="D16" s="74"/>
      <c r="E16" s="75"/>
      <c r="F16" s="75"/>
      <c r="G16" s="73">
        <v>0</v>
      </c>
      <c r="H16" s="73"/>
      <c r="I16" s="89"/>
      <c r="J16" s="90"/>
      <c r="K16" s="91"/>
    </row>
    <row r="17" ht="20.1" customHeight="1" spans="2:11">
      <c r="B17" s="70">
        <v>7</v>
      </c>
      <c r="C17" s="71"/>
      <c r="D17" s="76"/>
      <c r="E17" s="75"/>
      <c r="F17" s="75"/>
      <c r="G17" s="73">
        <v>0</v>
      </c>
      <c r="H17" s="73"/>
      <c r="I17" s="89"/>
      <c r="J17" s="90"/>
      <c r="K17" s="91"/>
    </row>
    <row r="18" ht="20.1" customHeight="1" spans="2:11">
      <c r="B18" s="67" t="s">
        <v>45</v>
      </c>
      <c r="C18" s="77"/>
      <c r="D18" s="77"/>
      <c r="E18" s="77"/>
      <c r="F18" s="68"/>
      <c r="G18" s="78">
        <f>SUM(G11:G17)</f>
        <v>189</v>
      </c>
      <c r="H18" s="78">
        <f>SUM(H11:H17)</f>
        <v>189</v>
      </c>
      <c r="I18" s="92">
        <f>SUM(I11:J17)</f>
        <v>0</v>
      </c>
      <c r="J18" s="93"/>
      <c r="K18" s="94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5"/>
      <c r="K19" s="64"/>
    </row>
    <row r="20" ht="20.1" customHeight="1" spans="2:11">
      <c r="B20" s="69" t="s">
        <v>71</v>
      </c>
      <c r="C20" s="69"/>
      <c r="D20" s="69"/>
      <c r="E20" s="69"/>
      <c r="F20" s="69"/>
      <c r="G20" s="69" t="s">
        <v>82</v>
      </c>
      <c r="H20" s="69"/>
      <c r="I20" s="69"/>
      <c r="J20" s="69"/>
      <c r="K20" s="69" t="s">
        <v>83</v>
      </c>
    </row>
    <row r="21" ht="20.1" customHeight="1" spans="2:11">
      <c r="B21" s="79">
        <f>H18</f>
        <v>189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6">
        <f>SUM(B21:J21)</f>
        <v>189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84</v>
      </c>
      <c r="C23" s="64"/>
      <c r="D23" s="64"/>
      <c r="E23" s="64"/>
      <c r="F23" s="64" t="s">
        <v>52</v>
      </c>
      <c r="G23" s="64" t="s">
        <v>85</v>
      </c>
      <c r="H23" s="64"/>
      <c r="I23" s="64"/>
      <c r="J23" s="64" t="s">
        <v>54</v>
      </c>
      <c r="K23" s="64"/>
    </row>
    <row r="26" ht="18.75" spans="1:11">
      <c r="A26" s="4" t="s">
        <v>86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56</v>
      </c>
      <c r="E28" s="54"/>
      <c r="F28" s="55" t="str">
        <f>F5</f>
        <v>关剑</v>
      </c>
      <c r="G28" s="55"/>
      <c r="H28" s="54" t="s">
        <v>58</v>
      </c>
      <c r="I28" s="53"/>
      <c r="J28" s="55" t="str">
        <f>J5</f>
        <v>总监</v>
      </c>
      <c r="K28" s="83"/>
    </row>
    <row r="29" ht="20.1" customHeight="1" spans="2:11">
      <c r="B29" s="56"/>
      <c r="C29" s="57"/>
      <c r="D29" s="58" t="s">
        <v>60</v>
      </c>
      <c r="E29" s="58"/>
      <c r="F29" s="59" t="str">
        <f>F6</f>
        <v>北京</v>
      </c>
      <c r="G29" s="59"/>
      <c r="H29" s="58" t="s">
        <v>62</v>
      </c>
      <c r="I29" s="57"/>
      <c r="J29" s="59" t="str">
        <f>J6</f>
        <v>2部A组</v>
      </c>
      <c r="K29" s="84"/>
    </row>
    <row r="30" ht="20.1" customHeight="1" spans="2:11">
      <c r="B30" s="56"/>
      <c r="C30" s="57"/>
      <c r="D30" s="58" t="s">
        <v>64</v>
      </c>
      <c r="E30" s="58"/>
      <c r="F30" s="59" t="str">
        <f>F7</f>
        <v>10月12日 15日</v>
      </c>
      <c r="G30" s="59"/>
      <c r="H30" s="58" t="s">
        <v>66</v>
      </c>
      <c r="I30" s="85"/>
      <c r="J30" s="59">
        <f>J7</f>
        <v>43047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67</v>
      </c>
      <c r="I31" s="87"/>
      <c r="J31" s="63">
        <f>J8</f>
        <v>0</v>
      </c>
      <c r="K31" s="88"/>
    </row>
    <row r="32" ht="20.1" customHeight="1"/>
    <row r="33" ht="20.1" customHeight="1" spans="2:11">
      <c r="B33" s="75"/>
      <c r="C33" s="75"/>
      <c r="D33" s="80" t="s">
        <v>87</v>
      </c>
      <c r="E33" s="75" t="s">
        <v>88</v>
      </c>
      <c r="F33" s="75"/>
      <c r="G33" s="73" t="s">
        <v>89</v>
      </c>
      <c r="H33" s="73" t="s">
        <v>90</v>
      </c>
      <c r="I33" s="73" t="s">
        <v>45</v>
      </c>
      <c r="J33" s="73"/>
      <c r="K33" s="97" t="s">
        <v>73</v>
      </c>
    </row>
    <row r="34" ht="20.1" customHeight="1" spans="2:11">
      <c r="B34" s="75">
        <v>1</v>
      </c>
      <c r="C34" s="75"/>
      <c r="D34" s="81"/>
      <c r="E34" s="75"/>
      <c r="F34" s="75"/>
      <c r="G34" s="73">
        <v>0</v>
      </c>
      <c r="H34" s="73">
        <v>2</v>
      </c>
      <c r="I34" s="89">
        <f>G34*H34</f>
        <v>0</v>
      </c>
      <c r="J34" s="90"/>
      <c r="K34" s="98"/>
    </row>
    <row r="35" ht="20.1" customHeight="1" spans="2:11">
      <c r="B35" s="75">
        <v>2</v>
      </c>
      <c r="C35" s="75"/>
      <c r="D35" s="81"/>
      <c r="E35" s="75"/>
      <c r="F35" s="75"/>
      <c r="G35" s="73">
        <v>0</v>
      </c>
      <c r="H35" s="73">
        <v>2</v>
      </c>
      <c r="I35" s="89">
        <f t="shared" ref="I35:I36" si="0">G35*H35</f>
        <v>0</v>
      </c>
      <c r="J35" s="90"/>
      <c r="K35" s="98"/>
    </row>
    <row r="36" ht="20.1" customHeight="1" spans="2:11">
      <c r="B36" s="75">
        <v>3</v>
      </c>
      <c r="C36" s="75"/>
      <c r="D36" s="81"/>
      <c r="E36" s="75"/>
      <c r="F36" s="75"/>
      <c r="G36" s="73">
        <v>0</v>
      </c>
      <c r="H36" s="73">
        <v>2</v>
      </c>
      <c r="I36" s="89">
        <f t="shared" si="0"/>
        <v>0</v>
      </c>
      <c r="J36" s="90"/>
      <c r="K36" s="98"/>
    </row>
    <row r="37" ht="20.1" customHeight="1" spans="2:11">
      <c r="B37" s="67" t="s">
        <v>45</v>
      </c>
      <c r="C37" s="77"/>
      <c r="D37" s="77"/>
      <c r="E37" s="77"/>
      <c r="F37" s="68"/>
      <c r="G37" s="78"/>
      <c r="H37" s="78">
        <f>SUM(H19:H36)</f>
        <v>6</v>
      </c>
      <c r="I37" s="92">
        <f>SUM(I34:J36)</f>
        <v>0</v>
      </c>
      <c r="J37" s="93"/>
      <c r="K37" s="94"/>
    </row>
    <row r="38" ht="20.1" customHeight="1" spans="2:11">
      <c r="B38" s="64" t="s">
        <v>84</v>
      </c>
      <c r="C38" s="64"/>
      <c r="D38" s="64"/>
      <c r="E38" s="64"/>
      <c r="F38" s="64" t="s">
        <v>52</v>
      </c>
      <c r="G38" s="64" t="s">
        <v>85</v>
      </c>
      <c r="H38" s="64"/>
      <c r="I38" s="64"/>
      <c r="J38" s="64" t="s">
        <v>54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34" workbookViewId="0">
      <selection activeCell="I38" sqref="I3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660</v>
      </c>
      <c r="G38" s="15">
        <v>0</v>
      </c>
      <c r="H38" s="15">
        <f t="shared" ref="H38:H43" si="12">F38+G38</f>
        <v>660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660</v>
      </c>
      <c r="G40" s="19">
        <f t="shared" si="13"/>
        <v>0</v>
      </c>
      <c r="H40" s="19">
        <f t="shared" si="13"/>
        <v>660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39"/>
      <c r="J52" s="46"/>
    </row>
    <row r="53" customHeight="1" spans="1:10">
      <c r="A53" s="17"/>
      <c r="B53" s="18" t="s">
        <v>45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660</v>
      </c>
      <c r="G53" s="19">
        <f t="shared" si="17"/>
        <v>0</v>
      </c>
      <c r="H53" s="19">
        <f t="shared" si="17"/>
        <v>660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0</v>
      </c>
      <c r="B58" s="31"/>
      <c r="C58" s="31">
        <f>H53</f>
        <v>660</v>
      </c>
      <c r="D58" s="31"/>
      <c r="E58" s="31">
        <f>F53</f>
        <v>660</v>
      </c>
      <c r="F58" s="31"/>
      <c r="G58" s="31">
        <f>G53</f>
        <v>0</v>
      </c>
      <c r="H58" s="31"/>
      <c r="I58" s="49">
        <f>A58-C58</f>
        <v>-660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660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2017-11-13T06:03:42Z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