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0730" windowHeight="1002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55" i="3" l="1"/>
  <c r="G35" i="3" l="1"/>
  <c r="H52" i="3" l="1"/>
  <c r="H8" i="3"/>
  <c r="H14" i="3"/>
  <c r="H35" i="3"/>
  <c r="H36" i="3"/>
  <c r="H37" i="3"/>
  <c r="H38" i="3"/>
  <c r="H39" i="3"/>
  <c r="H40" i="3"/>
  <c r="E52" i="3"/>
  <c r="E56" i="3" s="1"/>
  <c r="H54" i="3"/>
  <c r="H53" i="3"/>
  <c r="H56" i="3" s="1"/>
  <c r="H31" i="3" l="1"/>
  <c r="H34" i="3"/>
  <c r="H41" i="3" s="1"/>
  <c r="H30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3" i="3" l="1"/>
  <c r="F33" i="3"/>
  <c r="F41" i="3"/>
  <c r="F43" i="3"/>
  <c r="F46" i="3"/>
  <c r="G41" i="3"/>
  <c r="C33" i="3" l="1"/>
  <c r="G56" i="3" l="1"/>
  <c r="F56" i="3"/>
  <c r="D56" i="3"/>
  <c r="C56" i="3"/>
  <c r="G51" i="3"/>
  <c r="F51" i="3"/>
  <c r="D51" i="3"/>
  <c r="C51" i="3"/>
  <c r="H50" i="3"/>
  <c r="H51" i="3" s="1"/>
  <c r="E50" i="3"/>
  <c r="E51" i="3" s="1"/>
  <c r="G49" i="3"/>
  <c r="F49" i="3"/>
  <c r="D49" i="3"/>
  <c r="C49" i="3"/>
  <c r="H48" i="3"/>
  <c r="H47" i="3"/>
  <c r="H49" i="3" s="1"/>
  <c r="E47" i="3"/>
  <c r="E49" i="3" s="1"/>
  <c r="G46" i="3"/>
  <c r="D46" i="3"/>
  <c r="C46" i="3"/>
  <c r="H45" i="3"/>
  <c r="H44" i="3"/>
  <c r="E44" i="3"/>
  <c r="E46" i="3" s="1"/>
  <c r="G43" i="3"/>
  <c r="D43" i="3"/>
  <c r="C43" i="3"/>
  <c r="H42" i="3"/>
  <c r="H43" i="3" s="1"/>
  <c r="E42" i="3"/>
  <c r="E43" i="3" s="1"/>
  <c r="D41" i="3"/>
  <c r="C41" i="3"/>
  <c r="E34" i="3"/>
  <c r="E41" i="3" s="1"/>
  <c r="G33" i="3"/>
  <c r="D33" i="3"/>
  <c r="E17" i="3"/>
  <c r="E33" i="3" s="1"/>
  <c r="G16" i="3"/>
  <c r="F16" i="3"/>
  <c r="D16" i="3"/>
  <c r="C16" i="3"/>
  <c r="H15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E8" i="3"/>
  <c r="E10" i="3" s="1"/>
  <c r="H16" i="3" l="1"/>
  <c r="H46" i="3"/>
  <c r="F57" i="3"/>
  <c r="E62" i="3" s="1"/>
  <c r="G57" i="3"/>
  <c r="G62" i="3" s="1"/>
  <c r="H10" i="3"/>
  <c r="H13" i="3"/>
  <c r="H57" i="3" s="1"/>
  <c r="C62" i="3" s="1"/>
  <c r="D57" i="3"/>
  <c r="C57" i="3"/>
  <c r="E57" i="3"/>
  <c r="A62" i="3" s="1"/>
  <c r="I62" i="3" l="1"/>
</calcChain>
</file>

<file path=xl/sharedStrings.xml><?xml version="1.0" encoding="utf-8"?>
<sst xmlns="http://schemas.openxmlformats.org/spreadsheetml/2006/main" count="81" uniqueCount="78">
  <si>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</si>
  <si>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</si>
  <si>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</si>
  <si>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</si>
  <si>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</si>
  <si>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</si>
  <si>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</si>
  <si>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</si>
  <si>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</si>
  <si>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</si>
  <si>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</si>
  <si>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</si>
  <si>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</si>
  <si>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</si>
  <si>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</si>
  <si>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</si>
  <si>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</si>
  <si>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</si>
  <si>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</si>
  <si>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</si>
  <si>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</si>
  <si>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</si>
  <si>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</si>
  <si>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</si>
  <si>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</si>
  <si>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</si>
  <si>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</si>
  <si>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</si>
  <si>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</si>
  <si>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</si>
  <si>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</si>
  <si>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</si>
  <si>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</si>
  <si>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</si>
  <si>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</si>
  <si>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</si>
  <si>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</si>
  <si>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</si>
  <si>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</si>
  <si>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</si>
  <si>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</si>
  <si>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</si>
  <si>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</si>
  <si>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</si>
  <si>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</si>
  <si>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</si>
  <si>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</si>
  <si>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</si>
  <si>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</si>
  <si>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</si>
  <si>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</si>
  <si>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r>
      <t>会议日期：2</t>
    </r>
    <r>
      <rPr>
        <b/>
        <sz val="11"/>
        <color theme="1"/>
        <rFont val="宋体"/>
        <family val="3"/>
        <charset val="134"/>
        <scheme val="minor"/>
      </rPr>
      <t>022-9-17至2022-9-21</t>
    </r>
    <phoneticPr fontId="9" type="noConversion"/>
  </si>
  <si>
    <t>团号：HMZA-220901-ZJT806</t>
    <phoneticPr fontId="9" type="noConversion"/>
  </si>
  <si>
    <r>
      <t>18日</t>
    </r>
    <r>
      <rPr>
        <sz val="11"/>
        <color theme="1"/>
        <rFont val="宋体"/>
        <charset val="134"/>
        <scheme val="minor"/>
      </rPr>
      <t>眉州东坡抖音工作午餐</t>
    </r>
    <phoneticPr fontId="9" type="noConversion"/>
  </si>
  <si>
    <t>19日棒约翰抖音工作午餐</t>
    <phoneticPr fontId="9" type="noConversion"/>
  </si>
  <si>
    <t>18日肯德基抖音工作午餐</t>
    <phoneticPr fontId="9" type="noConversion"/>
  </si>
  <si>
    <t>18日吉野家抖音工作晚餐</t>
    <phoneticPr fontId="9" type="noConversion"/>
  </si>
  <si>
    <t>19日眉州东坡抖音工作晚餐</t>
    <phoneticPr fontId="9" type="noConversion"/>
  </si>
  <si>
    <t>20日眉州东坡抖音工作午餐</t>
    <phoneticPr fontId="9" type="noConversion"/>
  </si>
  <si>
    <t>19日赛百味抖音工作晚餐</t>
    <phoneticPr fontId="9" type="noConversion"/>
  </si>
  <si>
    <t>19日曼玲粥店抖音工作夜宵</t>
    <phoneticPr fontId="9" type="noConversion"/>
  </si>
  <si>
    <r>
      <t>2</t>
    </r>
    <r>
      <rPr>
        <sz val="11"/>
        <color theme="1"/>
        <rFont val="宋体"/>
        <family val="3"/>
        <charset val="134"/>
        <scheme val="minor"/>
      </rPr>
      <t>0日来一碗牛肉面车队午餐</t>
    </r>
    <phoneticPr fontId="9" type="noConversion"/>
  </si>
  <si>
    <r>
      <t>2</t>
    </r>
    <r>
      <rPr>
        <sz val="11"/>
        <color theme="1"/>
        <rFont val="宋体"/>
        <family val="3"/>
        <charset val="134"/>
        <scheme val="minor"/>
      </rPr>
      <t>0日山西面馆车队晚餐</t>
    </r>
    <phoneticPr fontId="9" type="noConversion"/>
  </si>
  <si>
    <r>
      <t>1</t>
    </r>
    <r>
      <rPr>
        <sz val="11"/>
        <color theme="1"/>
        <rFont val="宋体"/>
        <family val="3"/>
        <charset val="134"/>
        <scheme val="minor"/>
      </rPr>
      <t>9日百果园嘉宾水果</t>
    </r>
    <phoneticPr fontId="9" type="noConversion"/>
  </si>
  <si>
    <t>18日711抖音工作饮料</t>
    <phoneticPr fontId="9" type="noConversion"/>
  </si>
  <si>
    <r>
      <t>2</t>
    </r>
    <r>
      <rPr>
        <sz val="11"/>
        <color theme="1"/>
        <rFont val="宋体"/>
        <family val="3"/>
        <charset val="134"/>
        <scheme val="minor"/>
      </rPr>
      <t>0日超市补矿泉水</t>
    </r>
    <phoneticPr fontId="9" type="noConversion"/>
  </si>
  <si>
    <t>20日汉堡王抖音工作午餐</t>
    <phoneticPr fontId="9" type="noConversion"/>
  </si>
  <si>
    <t>20日汉堡王抖音午餐送餐</t>
    <phoneticPr fontId="9" type="noConversion"/>
  </si>
  <si>
    <t>18日肯德基抖音午餐送餐</t>
    <phoneticPr fontId="9" type="noConversion"/>
  </si>
  <si>
    <t>20日瓦格斯嘉宾午餐</t>
    <phoneticPr fontId="9" type="noConversion"/>
  </si>
  <si>
    <t>美团配送费</t>
    <phoneticPr fontId="9" type="noConversion"/>
  </si>
  <si>
    <t>9.18核酸</t>
    <phoneticPr fontId="9" type="noConversion"/>
  </si>
  <si>
    <t>9.19核酸</t>
    <phoneticPr fontId="9" type="noConversion"/>
  </si>
  <si>
    <t>9.20核酸</t>
    <phoneticPr fontId="9" type="noConversion"/>
  </si>
  <si>
    <t>抖音员工零食 京东</t>
    <phoneticPr fontId="9" type="noConversion"/>
  </si>
  <si>
    <t>柏莱特酒店</t>
    <phoneticPr fontId="9" type="noConversion"/>
  </si>
  <si>
    <t>支颖 家-会场</t>
    <phoneticPr fontId="9" type="noConversion"/>
  </si>
  <si>
    <t>停车费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</si>
</sst>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8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8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178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8" fontId="0" fillId="0" borderId="7" xfId="0" applyNumberFormat="1" applyBorder="1" applyAlignment="1">
      <alignment horizontal="right" vertical="center"/>
    </xf>
    <xf numFmtId="0" fontId="10" fillId="0" borderId="7" xfId="0" applyFont="1" applyBorder="1">
      <alignment vertical="center"/>
    </xf>
    <xf numFmtId="178" fontId="0" fillId="0" borderId="7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7" xfId="0" applyNumberFormat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abSelected="1" topLeftCell="A40" zoomScaleNormal="100" workbookViewId="0">
      <selection activeCell="J59" sqref="J59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4.125" style="3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18"/>
      <c r="J2" s="18"/>
      <c r="K2" s="18"/>
      <c r="L2" s="18"/>
    </row>
    <row r="4" spans="1:12" ht="21" customHeight="1" x14ac:dyDescent="0.15">
      <c r="H4" s="43" t="s">
        <v>52</v>
      </c>
      <c r="I4" s="44"/>
      <c r="J4" s="43" t="s">
        <v>51</v>
      </c>
    </row>
    <row r="5" spans="1:12" ht="21" customHeight="1" x14ac:dyDescent="0.15">
      <c r="H5" s="45"/>
      <c r="I5" s="45"/>
      <c r="J5" s="45"/>
    </row>
    <row r="6" spans="1:12" ht="21" customHeight="1" x14ac:dyDescent="0.15">
      <c r="A6" s="55" t="s">
        <v>1</v>
      </c>
      <c r="B6" s="47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47" t="s">
        <v>5</v>
      </c>
    </row>
    <row r="7" spans="1:12" ht="21" customHeight="1" x14ac:dyDescent="0.15">
      <c r="A7" s="55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15">
      <c r="A8" s="56">
        <v>1</v>
      </c>
      <c r="B8" s="57" t="s">
        <v>13</v>
      </c>
      <c r="C8" s="46">
        <v>0</v>
      </c>
      <c r="D8" s="52"/>
      <c r="E8" s="46">
        <f>C8*D8</f>
        <v>0</v>
      </c>
      <c r="F8" s="27">
        <v>505.36</v>
      </c>
      <c r="G8" s="27">
        <v>38</v>
      </c>
      <c r="H8" s="27">
        <f>F8+G8</f>
        <v>543.36</v>
      </c>
      <c r="I8" s="19" t="s">
        <v>76</v>
      </c>
      <c r="J8" s="38" t="s">
        <v>14</v>
      </c>
    </row>
    <row r="9" spans="1:12" ht="21" customHeight="1" x14ac:dyDescent="0.15">
      <c r="A9" s="56"/>
      <c r="B9" s="57"/>
      <c r="C9" s="46"/>
      <c r="D9" s="52"/>
      <c r="E9" s="46"/>
      <c r="F9" s="10">
        <v>0</v>
      </c>
      <c r="G9" s="10">
        <v>0</v>
      </c>
      <c r="H9" s="10">
        <f>F9+G9</f>
        <v>0</v>
      </c>
      <c r="I9" s="19"/>
      <c r="J9" s="48"/>
    </row>
    <row r="10" spans="1:12" s="1" customFormat="1" ht="21" customHeight="1" x14ac:dyDescent="0.1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505.36</v>
      </c>
      <c r="G10" s="14">
        <f>SUM(G8:G9)</f>
        <v>38</v>
      </c>
      <c r="H10" s="14">
        <f>SUM(H8:H9)</f>
        <v>543.36</v>
      </c>
      <c r="I10" s="20"/>
      <c r="J10" s="39"/>
    </row>
    <row r="11" spans="1:12" ht="21" customHeight="1" x14ac:dyDescent="0.15">
      <c r="A11" s="29">
        <v>2</v>
      </c>
      <c r="B11" s="32" t="s">
        <v>16</v>
      </c>
      <c r="C11" s="35">
        <v>0</v>
      </c>
      <c r="D11" s="29"/>
      <c r="E11" s="35">
        <f>C11*D11</f>
        <v>0</v>
      </c>
      <c r="F11" s="10">
        <v>0</v>
      </c>
      <c r="G11" s="10">
        <v>0</v>
      </c>
      <c r="H11" s="10">
        <f>F11+G11</f>
        <v>0</v>
      </c>
      <c r="I11" s="19"/>
      <c r="J11" s="38" t="s">
        <v>17</v>
      </c>
    </row>
    <row r="12" spans="1:12" ht="21" customHeight="1" x14ac:dyDescent="0.15">
      <c r="A12" s="31"/>
      <c r="B12" s="34"/>
      <c r="C12" s="37"/>
      <c r="D12" s="31"/>
      <c r="E12" s="37"/>
      <c r="F12" s="10">
        <v>0</v>
      </c>
      <c r="G12" s="10">
        <v>0</v>
      </c>
      <c r="H12" s="10">
        <f t="shared" ref="H12" si="0">F12+G12</f>
        <v>0</v>
      </c>
      <c r="I12" s="19"/>
      <c r="J12" s="48"/>
    </row>
    <row r="13" spans="1:12" s="1" customFormat="1" ht="21" customHeight="1" x14ac:dyDescent="0.1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0"/>
      <c r="J13" s="39"/>
    </row>
    <row r="14" spans="1:12" ht="21" customHeight="1" x14ac:dyDescent="0.15">
      <c r="A14" s="56">
        <v>3</v>
      </c>
      <c r="B14" s="57" t="s">
        <v>19</v>
      </c>
      <c r="C14" s="46">
        <v>0</v>
      </c>
      <c r="D14" s="52"/>
      <c r="E14" s="46">
        <f>C14*D14</f>
        <v>0</v>
      </c>
      <c r="F14" s="27">
        <v>3850</v>
      </c>
      <c r="G14" s="27">
        <v>0</v>
      </c>
      <c r="H14" s="27">
        <f>F14+G14</f>
        <v>3850</v>
      </c>
      <c r="I14" s="19" t="s">
        <v>75</v>
      </c>
      <c r="J14" s="49" t="s">
        <v>20</v>
      </c>
    </row>
    <row r="15" spans="1:12" ht="21" customHeight="1" x14ac:dyDescent="0.15">
      <c r="A15" s="56"/>
      <c r="B15" s="57"/>
      <c r="C15" s="46"/>
      <c r="D15" s="52"/>
      <c r="E15" s="46"/>
      <c r="F15" s="10">
        <v>0</v>
      </c>
      <c r="G15" s="10">
        <v>0</v>
      </c>
      <c r="H15" s="10">
        <f>F15+G15</f>
        <v>0</v>
      </c>
      <c r="I15" s="19"/>
      <c r="J15" s="50"/>
    </row>
    <row r="16" spans="1:12" s="1" customFormat="1" ht="21" customHeight="1" x14ac:dyDescent="0.15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3850</v>
      </c>
      <c r="G16" s="14">
        <f>SUM(G14:G15)</f>
        <v>0</v>
      </c>
      <c r="H16" s="14">
        <f>SUM(H14:H15)</f>
        <v>3850</v>
      </c>
      <c r="I16" s="20"/>
      <c r="J16" s="51"/>
    </row>
    <row r="17" spans="1:10" ht="21" customHeight="1" x14ac:dyDescent="0.15">
      <c r="A17" s="56">
        <v>4</v>
      </c>
      <c r="B17" s="57" t="s">
        <v>22</v>
      </c>
      <c r="C17" s="46">
        <v>17500</v>
      </c>
      <c r="D17" s="52">
        <v>1</v>
      </c>
      <c r="E17" s="46">
        <f>C17*D17</f>
        <v>17500</v>
      </c>
      <c r="F17" s="10">
        <v>1000</v>
      </c>
      <c r="G17" s="10">
        <v>0</v>
      </c>
      <c r="H17" s="24">
        <f t="shared" ref="H17:H31" si="2">SUM(F17:G17)</f>
        <v>1000</v>
      </c>
      <c r="I17" s="25" t="s">
        <v>53</v>
      </c>
      <c r="J17" s="49" t="s">
        <v>23</v>
      </c>
    </row>
    <row r="18" spans="1:10" ht="21" customHeight="1" x14ac:dyDescent="0.15">
      <c r="A18" s="56"/>
      <c r="B18" s="57"/>
      <c r="C18" s="46"/>
      <c r="D18" s="52"/>
      <c r="E18" s="46"/>
      <c r="F18" s="24">
        <v>43</v>
      </c>
      <c r="G18" s="24">
        <v>0</v>
      </c>
      <c r="H18" s="24">
        <f t="shared" si="2"/>
        <v>43</v>
      </c>
      <c r="I18" s="25" t="s">
        <v>68</v>
      </c>
      <c r="J18" s="50"/>
    </row>
    <row r="19" spans="1:10" ht="21" customHeight="1" x14ac:dyDescent="0.15">
      <c r="A19" s="56"/>
      <c r="B19" s="57"/>
      <c r="C19" s="46"/>
      <c r="D19" s="52"/>
      <c r="E19" s="46"/>
      <c r="F19" s="24">
        <v>488</v>
      </c>
      <c r="G19" s="24">
        <v>0</v>
      </c>
      <c r="H19" s="24">
        <f t="shared" si="2"/>
        <v>488</v>
      </c>
      <c r="I19" s="25" t="s">
        <v>55</v>
      </c>
      <c r="J19" s="50"/>
    </row>
    <row r="20" spans="1:10" ht="21" customHeight="1" x14ac:dyDescent="0.15">
      <c r="A20" s="56"/>
      <c r="B20" s="57"/>
      <c r="C20" s="46"/>
      <c r="D20" s="52"/>
      <c r="E20" s="46"/>
      <c r="F20" s="24">
        <v>1162.5</v>
      </c>
      <c r="G20" s="24">
        <v>0</v>
      </c>
      <c r="H20" s="24">
        <f t="shared" si="2"/>
        <v>1162.5</v>
      </c>
      <c r="I20" s="25" t="s">
        <v>56</v>
      </c>
      <c r="J20" s="50"/>
    </row>
    <row r="21" spans="1:10" ht="21" customHeight="1" x14ac:dyDescent="0.15">
      <c r="A21" s="56"/>
      <c r="B21" s="57"/>
      <c r="C21" s="46"/>
      <c r="D21" s="52"/>
      <c r="E21" s="46"/>
      <c r="F21" s="24">
        <v>1961.8</v>
      </c>
      <c r="G21" s="24">
        <v>0</v>
      </c>
      <c r="H21" s="24">
        <f t="shared" si="2"/>
        <v>1961.8</v>
      </c>
      <c r="I21" s="25" t="s">
        <v>54</v>
      </c>
      <c r="J21" s="50"/>
    </row>
    <row r="22" spans="1:10" ht="21" customHeight="1" x14ac:dyDescent="0.15">
      <c r="A22" s="56"/>
      <c r="B22" s="57"/>
      <c r="C22" s="46"/>
      <c r="D22" s="52"/>
      <c r="E22" s="46"/>
      <c r="F22" s="24">
        <v>1500</v>
      </c>
      <c r="G22" s="24">
        <v>0</v>
      </c>
      <c r="H22" s="24">
        <f t="shared" si="2"/>
        <v>1500</v>
      </c>
      <c r="I22" s="25" t="s">
        <v>57</v>
      </c>
      <c r="J22" s="50"/>
    </row>
    <row r="23" spans="1:10" ht="21" customHeight="1" x14ac:dyDescent="0.15">
      <c r="A23" s="56"/>
      <c r="B23" s="57"/>
      <c r="C23" s="46"/>
      <c r="D23" s="52"/>
      <c r="E23" s="46"/>
      <c r="F23" s="24">
        <v>500</v>
      </c>
      <c r="G23" s="24">
        <v>0</v>
      </c>
      <c r="H23" s="24">
        <f t="shared" si="2"/>
        <v>500</v>
      </c>
      <c r="I23" s="25" t="s">
        <v>59</v>
      </c>
      <c r="J23" s="50"/>
    </row>
    <row r="24" spans="1:10" ht="21" customHeight="1" x14ac:dyDescent="0.15">
      <c r="A24" s="56"/>
      <c r="B24" s="57"/>
      <c r="C24" s="46"/>
      <c r="D24" s="52"/>
      <c r="E24" s="46"/>
      <c r="F24" s="24">
        <v>178.2</v>
      </c>
      <c r="G24" s="24">
        <v>0</v>
      </c>
      <c r="H24" s="24">
        <f t="shared" si="2"/>
        <v>178.2</v>
      </c>
      <c r="I24" s="25" t="s">
        <v>60</v>
      </c>
      <c r="J24" s="50"/>
    </row>
    <row r="25" spans="1:10" ht="21" customHeight="1" x14ac:dyDescent="0.15">
      <c r="A25" s="56"/>
      <c r="B25" s="57"/>
      <c r="C25" s="46"/>
      <c r="D25" s="52"/>
      <c r="E25" s="46"/>
      <c r="F25" s="24">
        <v>898.5</v>
      </c>
      <c r="G25" s="24">
        <v>0</v>
      </c>
      <c r="H25" s="24">
        <f t="shared" si="2"/>
        <v>898.5</v>
      </c>
      <c r="I25" s="25" t="s">
        <v>69</v>
      </c>
      <c r="J25" s="50"/>
    </row>
    <row r="26" spans="1:10" ht="21" customHeight="1" x14ac:dyDescent="0.15">
      <c r="A26" s="56"/>
      <c r="B26" s="57"/>
      <c r="C26" s="46"/>
      <c r="D26" s="52"/>
      <c r="E26" s="46"/>
      <c r="F26" s="24">
        <v>1000</v>
      </c>
      <c r="G26" s="24">
        <v>0</v>
      </c>
      <c r="H26" s="24">
        <f t="shared" si="2"/>
        <v>1000</v>
      </c>
      <c r="I26" s="25" t="s">
        <v>58</v>
      </c>
      <c r="J26" s="50"/>
    </row>
    <row r="27" spans="1:10" ht="21" customHeight="1" x14ac:dyDescent="0.15">
      <c r="A27" s="56"/>
      <c r="B27" s="57"/>
      <c r="C27" s="46"/>
      <c r="D27" s="52"/>
      <c r="E27" s="46"/>
      <c r="F27" s="24">
        <v>23</v>
      </c>
      <c r="G27" s="24">
        <v>0</v>
      </c>
      <c r="H27" s="24">
        <f t="shared" si="2"/>
        <v>23</v>
      </c>
      <c r="I27" s="25" t="s">
        <v>67</v>
      </c>
      <c r="J27" s="50"/>
    </row>
    <row r="28" spans="1:10" ht="21" customHeight="1" x14ac:dyDescent="0.15">
      <c r="A28" s="56"/>
      <c r="B28" s="57"/>
      <c r="C28" s="46"/>
      <c r="D28" s="52"/>
      <c r="E28" s="46"/>
      <c r="F28" s="24">
        <v>1932</v>
      </c>
      <c r="G28" s="24">
        <v>0</v>
      </c>
      <c r="H28" s="24">
        <f t="shared" si="2"/>
        <v>1932</v>
      </c>
      <c r="I28" s="25" t="s">
        <v>66</v>
      </c>
      <c r="J28" s="50"/>
    </row>
    <row r="29" spans="1:10" ht="21" customHeight="1" x14ac:dyDescent="0.15">
      <c r="A29" s="56"/>
      <c r="B29" s="57"/>
      <c r="C29" s="46"/>
      <c r="D29" s="52"/>
      <c r="E29" s="46"/>
      <c r="F29" s="24">
        <v>0</v>
      </c>
      <c r="G29" s="24">
        <v>250.5</v>
      </c>
      <c r="H29" s="24">
        <f t="shared" si="2"/>
        <v>250.5</v>
      </c>
      <c r="I29" s="25" t="s">
        <v>61</v>
      </c>
      <c r="J29" s="50"/>
    </row>
    <row r="30" spans="1:10" ht="21" customHeight="1" x14ac:dyDescent="0.15">
      <c r="A30" s="56"/>
      <c r="B30" s="57"/>
      <c r="C30" s="46"/>
      <c r="D30" s="52"/>
      <c r="E30" s="46"/>
      <c r="F30" s="24">
        <v>0</v>
      </c>
      <c r="G30" s="24">
        <v>162.19999999999999</v>
      </c>
      <c r="H30" s="24">
        <f t="shared" si="2"/>
        <v>162.19999999999999</v>
      </c>
      <c r="I30" s="25" t="s">
        <v>62</v>
      </c>
      <c r="J30" s="50"/>
    </row>
    <row r="31" spans="1:10" ht="21" customHeight="1" x14ac:dyDescent="0.15">
      <c r="A31" s="56"/>
      <c r="B31" s="57"/>
      <c r="C31" s="46"/>
      <c r="D31" s="52"/>
      <c r="E31" s="46"/>
      <c r="F31" s="26">
        <v>49.5</v>
      </c>
      <c r="G31" s="26">
        <v>0</v>
      </c>
      <c r="H31" s="26">
        <f t="shared" si="2"/>
        <v>49.5</v>
      </c>
      <c r="I31" s="25" t="s">
        <v>70</v>
      </c>
      <c r="J31" s="50"/>
    </row>
    <row r="32" spans="1:10" ht="21" customHeight="1" x14ac:dyDescent="0.15">
      <c r="A32" s="56"/>
      <c r="B32" s="57"/>
      <c r="C32" s="46"/>
      <c r="D32" s="52"/>
      <c r="E32" s="46"/>
      <c r="F32" s="10"/>
      <c r="G32" s="10"/>
      <c r="H32" s="10"/>
      <c r="I32" s="25"/>
      <c r="J32" s="50"/>
    </row>
    <row r="33" spans="1:10" s="1" customFormat="1" ht="21" customHeight="1" x14ac:dyDescent="0.15">
      <c r="A33" s="12"/>
      <c r="B33" s="13" t="s">
        <v>24</v>
      </c>
      <c r="C33" s="14">
        <f>SUM(C17)</f>
        <v>17500</v>
      </c>
      <c r="D33" s="14">
        <f>SUM(D17)</f>
        <v>1</v>
      </c>
      <c r="E33" s="14">
        <f>SUM(E17)</f>
        <v>17500</v>
      </c>
      <c r="F33" s="14">
        <f>SUM(F17:F32)</f>
        <v>10736.5</v>
      </c>
      <c r="G33" s="14">
        <f>SUM(G17:G32)</f>
        <v>412.7</v>
      </c>
      <c r="H33" s="14">
        <f>SUM(H17:H32)</f>
        <v>11149.2</v>
      </c>
      <c r="I33" s="20"/>
      <c r="J33" s="51"/>
    </row>
    <row r="34" spans="1:10" ht="21" customHeight="1" x14ac:dyDescent="0.15">
      <c r="A34" s="29">
        <v>5</v>
      </c>
      <c r="B34" s="32" t="s">
        <v>25</v>
      </c>
      <c r="C34" s="35">
        <v>2500</v>
      </c>
      <c r="D34" s="29">
        <v>1</v>
      </c>
      <c r="E34" s="35">
        <f>C34*D34</f>
        <v>2500</v>
      </c>
      <c r="F34" s="10">
        <v>581.29999999999995</v>
      </c>
      <c r="G34" s="10">
        <v>0</v>
      </c>
      <c r="H34" s="24">
        <f>SUM(F34:G34)</f>
        <v>581.29999999999995</v>
      </c>
      <c r="I34" s="25" t="s">
        <v>64</v>
      </c>
      <c r="J34" s="38" t="s">
        <v>26</v>
      </c>
    </row>
    <row r="35" spans="1:10" ht="21" customHeight="1" x14ac:dyDescent="0.15">
      <c r="A35" s="30"/>
      <c r="B35" s="33"/>
      <c r="C35" s="36"/>
      <c r="D35" s="30"/>
      <c r="E35" s="36"/>
      <c r="F35" s="27">
        <v>0</v>
      </c>
      <c r="G35" s="27">
        <f>329.79+18</f>
        <v>347.79</v>
      </c>
      <c r="H35" s="27">
        <f t="shared" ref="H35:H40" si="3">SUM(F35:G35)</f>
        <v>347.79</v>
      </c>
      <c r="I35" s="25" t="s">
        <v>63</v>
      </c>
      <c r="J35" s="48"/>
    </row>
    <row r="36" spans="1:10" ht="21" customHeight="1" x14ac:dyDescent="0.15">
      <c r="A36" s="30"/>
      <c r="B36" s="33"/>
      <c r="C36" s="36"/>
      <c r="D36" s="30"/>
      <c r="E36" s="36"/>
      <c r="F36" s="27">
        <v>0</v>
      </c>
      <c r="G36" s="27">
        <v>57</v>
      </c>
      <c r="H36" s="27">
        <f t="shared" si="3"/>
        <v>57</v>
      </c>
      <c r="I36" s="25" t="s">
        <v>65</v>
      </c>
      <c r="J36" s="48"/>
    </row>
    <row r="37" spans="1:10" ht="21" customHeight="1" x14ac:dyDescent="0.15">
      <c r="A37" s="30"/>
      <c r="B37" s="33"/>
      <c r="C37" s="36"/>
      <c r="D37" s="30"/>
      <c r="E37" s="36"/>
      <c r="F37" s="27">
        <v>306</v>
      </c>
      <c r="G37" s="27">
        <v>0</v>
      </c>
      <c r="H37" s="27">
        <f t="shared" si="3"/>
        <v>306</v>
      </c>
      <c r="I37" s="25" t="s">
        <v>74</v>
      </c>
      <c r="J37" s="48"/>
    </row>
    <row r="38" spans="1:10" ht="21" customHeight="1" x14ac:dyDescent="0.15">
      <c r="A38" s="30"/>
      <c r="B38" s="33"/>
      <c r="C38" s="36"/>
      <c r="D38" s="30"/>
      <c r="E38" s="36"/>
      <c r="F38" s="27">
        <v>143.52000000000001</v>
      </c>
      <c r="G38" s="27">
        <v>0</v>
      </c>
      <c r="H38" s="27">
        <f t="shared" si="3"/>
        <v>143.52000000000001</v>
      </c>
      <c r="I38" s="25" t="s">
        <v>74</v>
      </c>
      <c r="J38" s="48"/>
    </row>
    <row r="39" spans="1:10" ht="21" customHeight="1" x14ac:dyDescent="0.15">
      <c r="A39" s="30"/>
      <c r="B39" s="33"/>
      <c r="C39" s="36"/>
      <c r="D39" s="30"/>
      <c r="E39" s="36"/>
      <c r="F39" s="27">
        <v>420.3</v>
      </c>
      <c r="G39" s="27">
        <v>0</v>
      </c>
      <c r="H39" s="27">
        <f t="shared" si="3"/>
        <v>420.3</v>
      </c>
      <c r="I39" s="25" t="s">
        <v>74</v>
      </c>
      <c r="J39" s="48"/>
    </row>
    <row r="40" spans="1:10" ht="21" customHeight="1" x14ac:dyDescent="0.15">
      <c r="A40" s="31"/>
      <c r="B40" s="34"/>
      <c r="C40" s="37"/>
      <c r="D40" s="31"/>
      <c r="E40" s="37"/>
      <c r="F40" s="27">
        <v>255.36</v>
      </c>
      <c r="G40" s="27">
        <v>0</v>
      </c>
      <c r="H40" s="27">
        <f t="shared" si="3"/>
        <v>255.36</v>
      </c>
      <c r="I40" s="25" t="s">
        <v>74</v>
      </c>
      <c r="J40" s="48"/>
    </row>
    <row r="41" spans="1:10" s="1" customFormat="1" ht="21" customHeight="1" x14ac:dyDescent="0.15">
      <c r="A41" s="12"/>
      <c r="B41" s="13" t="s">
        <v>27</v>
      </c>
      <c r="C41" s="14">
        <f>SUM(C34)</f>
        <v>2500</v>
      </c>
      <c r="D41" s="14">
        <f t="shared" ref="D41:E41" si="4">SUM(D34)</f>
        <v>1</v>
      </c>
      <c r="E41" s="14">
        <f t="shared" si="4"/>
        <v>2500</v>
      </c>
      <c r="F41" s="14">
        <f>SUM(F34:F40)</f>
        <v>1706.48</v>
      </c>
      <c r="G41" s="14">
        <f>SUM(G34:G40)</f>
        <v>404.79</v>
      </c>
      <c r="H41" s="14">
        <f>SUM(H34:H40)</f>
        <v>2111.27</v>
      </c>
      <c r="I41" s="20"/>
      <c r="J41" s="39"/>
    </row>
    <row r="42" spans="1:10" ht="21" customHeight="1" x14ac:dyDescent="0.15">
      <c r="A42" s="8">
        <v>6</v>
      </c>
      <c r="B42" s="9" t="s">
        <v>28</v>
      </c>
      <c r="C42" s="10">
        <v>0</v>
      </c>
      <c r="D42" s="11"/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19"/>
      <c r="J42" s="38" t="s">
        <v>29</v>
      </c>
    </row>
    <row r="43" spans="1:10" s="1" customFormat="1" ht="21" customHeight="1" x14ac:dyDescent="0.15">
      <c r="A43" s="12"/>
      <c r="B43" s="13" t="s">
        <v>30</v>
      </c>
      <c r="C43" s="14">
        <f>SUM(C42)</f>
        <v>0</v>
      </c>
      <c r="D43" s="14">
        <f t="shared" ref="D43:E43" si="5">SUM(D42)</f>
        <v>0</v>
      </c>
      <c r="E43" s="14">
        <f t="shared" si="5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0"/>
      <c r="J43" s="51"/>
    </row>
    <row r="44" spans="1:10" ht="21" customHeight="1" x14ac:dyDescent="0.15">
      <c r="A44" s="56">
        <v>7</v>
      </c>
      <c r="B44" s="57" t="s">
        <v>31</v>
      </c>
      <c r="C44" s="46">
        <v>0</v>
      </c>
      <c r="D44" s="52"/>
      <c r="E44" s="46">
        <f>C44*D44</f>
        <v>0</v>
      </c>
      <c r="F44" s="10">
        <v>0</v>
      </c>
      <c r="G44" s="10">
        <v>0</v>
      </c>
      <c r="H44" s="10">
        <f>F44+G44</f>
        <v>0</v>
      </c>
      <c r="I44" s="19"/>
      <c r="J44" s="40"/>
    </row>
    <row r="45" spans="1:10" ht="21" customHeight="1" x14ac:dyDescent="0.15">
      <c r="A45" s="56"/>
      <c r="B45" s="57"/>
      <c r="C45" s="46"/>
      <c r="D45" s="52"/>
      <c r="E45" s="46"/>
      <c r="F45" s="10">
        <v>0</v>
      </c>
      <c r="G45" s="10">
        <v>0</v>
      </c>
      <c r="H45" s="10">
        <f>F45+G45</f>
        <v>0</v>
      </c>
      <c r="I45" s="19"/>
      <c r="J45" s="41"/>
    </row>
    <row r="46" spans="1:10" s="1" customFormat="1" ht="21" customHeight="1" x14ac:dyDescent="0.15">
      <c r="A46" s="12"/>
      <c r="B46" s="13" t="s">
        <v>32</v>
      </c>
      <c r="C46" s="14">
        <f>SUM(C44)</f>
        <v>0</v>
      </c>
      <c r="D46" s="14">
        <f t="shared" ref="D46:E46" si="6">SUM(D44)</f>
        <v>0</v>
      </c>
      <c r="E46" s="14">
        <f t="shared" si="6"/>
        <v>0</v>
      </c>
      <c r="F46" s="14">
        <f>SUM(F44:F45)</f>
        <v>0</v>
      </c>
      <c r="G46" s="14">
        <f>SUM(G44:G45)</f>
        <v>0</v>
      </c>
      <c r="H46" s="14">
        <f>SUM(H44:H45)</f>
        <v>0</v>
      </c>
      <c r="I46" s="20"/>
      <c r="J46" s="42"/>
    </row>
    <row r="47" spans="1:10" ht="21" customHeight="1" x14ac:dyDescent="0.15">
      <c r="A47" s="56">
        <v>8</v>
      </c>
      <c r="B47" s="57" t="s">
        <v>33</v>
      </c>
      <c r="C47" s="46">
        <v>0</v>
      </c>
      <c r="D47" s="52"/>
      <c r="E47" s="46">
        <f>C47*D47</f>
        <v>0</v>
      </c>
      <c r="F47" s="10">
        <v>0</v>
      </c>
      <c r="G47" s="10">
        <v>0</v>
      </c>
      <c r="H47" s="10">
        <f>F47+G47</f>
        <v>0</v>
      </c>
      <c r="I47" s="19"/>
      <c r="J47" s="49" t="s">
        <v>34</v>
      </c>
    </row>
    <row r="48" spans="1:10" ht="21" customHeight="1" x14ac:dyDescent="0.15">
      <c r="A48" s="56"/>
      <c r="B48" s="57"/>
      <c r="C48" s="46"/>
      <c r="D48" s="52"/>
      <c r="E48" s="46"/>
      <c r="F48" s="10">
        <v>0</v>
      </c>
      <c r="G48" s="10">
        <v>0</v>
      </c>
      <c r="H48" s="10">
        <f>F48+G48</f>
        <v>0</v>
      </c>
      <c r="I48" s="19"/>
      <c r="J48" s="50"/>
    </row>
    <row r="49" spans="1:10" s="1" customFormat="1" ht="21" customHeight="1" x14ac:dyDescent="0.15">
      <c r="A49" s="12"/>
      <c r="B49" s="13" t="s">
        <v>35</v>
      </c>
      <c r="C49" s="14">
        <f>SUM(C47)</f>
        <v>0</v>
      </c>
      <c r="D49" s="14">
        <f t="shared" ref="D49:E49" si="7">SUM(D47)</f>
        <v>0</v>
      </c>
      <c r="E49" s="14">
        <f t="shared" si="7"/>
        <v>0</v>
      </c>
      <c r="F49" s="14">
        <f>SUM(F47:F48)</f>
        <v>0</v>
      </c>
      <c r="G49" s="14">
        <f t="shared" ref="G49:H49" si="8">SUM(G47:G48)</f>
        <v>0</v>
      </c>
      <c r="H49" s="14">
        <f t="shared" si="8"/>
        <v>0</v>
      </c>
      <c r="I49" s="20"/>
      <c r="J49" s="51"/>
    </row>
    <row r="50" spans="1:10" ht="21" customHeight="1" x14ac:dyDescent="0.15">
      <c r="A50" s="8">
        <v>9</v>
      </c>
      <c r="B50" s="9" t="s">
        <v>36</v>
      </c>
      <c r="C50" s="10">
        <v>0</v>
      </c>
      <c r="D50" s="11"/>
      <c r="E50" s="10">
        <f>C50*D50</f>
        <v>0</v>
      </c>
      <c r="F50" s="10">
        <v>0</v>
      </c>
      <c r="G50" s="10">
        <v>0</v>
      </c>
      <c r="H50" s="10">
        <f>F50+G50</f>
        <v>0</v>
      </c>
      <c r="I50" s="19"/>
      <c r="J50" s="38" t="s">
        <v>37</v>
      </c>
    </row>
    <row r="51" spans="1:10" s="1" customFormat="1" ht="21" customHeight="1" x14ac:dyDescent="0.15">
      <c r="A51" s="12"/>
      <c r="B51" s="13" t="s">
        <v>38</v>
      </c>
      <c r="C51" s="14">
        <f>SUM(C50)</f>
        <v>0</v>
      </c>
      <c r="D51" s="14">
        <f t="shared" ref="D51:E51" si="9">SUM(D50)</f>
        <v>0</v>
      </c>
      <c r="E51" s="14">
        <f t="shared" si="9"/>
        <v>0</v>
      </c>
      <c r="F51" s="14">
        <f>SUM(F50:F50)</f>
        <v>0</v>
      </c>
      <c r="G51" s="14">
        <f>SUM(G50:G50)</f>
        <v>0</v>
      </c>
      <c r="H51" s="14">
        <f>SUM(H50:H50)</f>
        <v>0</v>
      </c>
      <c r="I51" s="20"/>
      <c r="J51" s="39"/>
    </row>
    <row r="52" spans="1:10" ht="21" customHeight="1" x14ac:dyDescent="0.15">
      <c r="A52" s="29">
        <v>10</v>
      </c>
      <c r="B52" s="29" t="s">
        <v>39</v>
      </c>
      <c r="C52" s="29">
        <v>10000</v>
      </c>
      <c r="D52" s="29">
        <v>1</v>
      </c>
      <c r="E52" s="29">
        <f>C52*D52</f>
        <v>10000</v>
      </c>
      <c r="F52" s="27">
        <v>1734.6</v>
      </c>
      <c r="G52" s="27">
        <v>0</v>
      </c>
      <c r="H52" s="27">
        <f>F52+G52</f>
        <v>1734.6</v>
      </c>
      <c r="I52" s="25" t="s">
        <v>71</v>
      </c>
      <c r="J52" s="40"/>
    </row>
    <row r="53" spans="1:10" ht="21" customHeight="1" x14ac:dyDescent="0.15">
      <c r="A53" s="30"/>
      <c r="B53" s="30"/>
      <c r="C53" s="30"/>
      <c r="D53" s="30"/>
      <c r="E53" s="30"/>
      <c r="F53" s="27">
        <v>1850.2</v>
      </c>
      <c r="G53" s="27">
        <v>0</v>
      </c>
      <c r="H53" s="27">
        <f t="shared" ref="H53" si="10">F53+G53</f>
        <v>1850.2</v>
      </c>
      <c r="I53" s="25" t="s">
        <v>72</v>
      </c>
      <c r="J53" s="41"/>
    </row>
    <row r="54" spans="1:10" ht="21" customHeight="1" x14ac:dyDescent="0.15">
      <c r="A54" s="30"/>
      <c r="B54" s="30"/>
      <c r="C54" s="30"/>
      <c r="D54" s="30"/>
      <c r="E54" s="30"/>
      <c r="F54" s="27">
        <v>1833.2</v>
      </c>
      <c r="G54" s="27">
        <v>0</v>
      </c>
      <c r="H54" s="27">
        <f>F54+G54</f>
        <v>1833.2</v>
      </c>
      <c r="I54" s="25" t="s">
        <v>73</v>
      </c>
      <c r="J54" s="41"/>
    </row>
    <row r="55" spans="1:10" ht="21" customHeight="1" x14ac:dyDescent="0.15">
      <c r="A55" s="30"/>
      <c r="B55" s="30"/>
      <c r="C55" s="30"/>
      <c r="D55" s="30"/>
      <c r="E55" s="30"/>
      <c r="F55" s="28">
        <v>1184</v>
      </c>
      <c r="G55" s="28">
        <v>0</v>
      </c>
      <c r="H55" s="28">
        <f>F55+G55</f>
        <v>1184</v>
      </c>
      <c r="I55" s="25" t="s">
        <v>77</v>
      </c>
      <c r="J55" s="41"/>
    </row>
    <row r="56" spans="1:10" s="1" customFormat="1" ht="21" customHeight="1" x14ac:dyDescent="0.15">
      <c r="A56" s="12"/>
      <c r="B56" s="13" t="s">
        <v>40</v>
      </c>
      <c r="C56" s="14">
        <f>SUM(C52)</f>
        <v>10000</v>
      </c>
      <c r="D56" s="14">
        <f>SUM(D52)</f>
        <v>1</v>
      </c>
      <c r="E56" s="14">
        <f>SUM(E52)</f>
        <v>10000</v>
      </c>
      <c r="F56" s="14">
        <f>SUM(F52:F52)</f>
        <v>1734.6</v>
      </c>
      <c r="G56" s="14">
        <f>SUM(G52:G52)</f>
        <v>0</v>
      </c>
      <c r="H56" s="14">
        <f>SUM(H52:H55)</f>
        <v>6602</v>
      </c>
      <c r="I56" s="20"/>
      <c r="J56" s="42"/>
    </row>
    <row r="57" spans="1:10" ht="21" customHeight="1" x14ac:dyDescent="0.15">
      <c r="A57" s="12"/>
      <c r="B57" s="13" t="s">
        <v>41</v>
      </c>
      <c r="C57" s="14">
        <f>SUM(C56,C51,C49,C46,C43,C41,C33,C16,C13,C10)</f>
        <v>30000</v>
      </c>
      <c r="D57" s="14">
        <f>SUM(D56,D51,D49,D46,D43,D41,D33,D16,D13,D10)</f>
        <v>3</v>
      </c>
      <c r="E57" s="14">
        <f>SUM(E56,E51,E49,E46,E43,E41,E33,E16,E13,E10)</f>
        <v>30000</v>
      </c>
      <c r="F57" s="14">
        <f>SUM(F56,F51,F49,F46,F43,F41,F33,F16,F13,F10)</f>
        <v>18532.940000000002</v>
      </c>
      <c r="G57" s="14">
        <f>SUM(G56,G51,G49,G46,G43,G41,G33,G16,G13,G10)</f>
        <v>855.49</v>
      </c>
      <c r="H57" s="14">
        <f>SUM(H56,H51,H49,H46,H43,H41,H33,H16,H13,H10)</f>
        <v>24255.83</v>
      </c>
      <c r="I57" s="20"/>
      <c r="J57" s="21"/>
    </row>
    <row r="61" spans="1:10" ht="21" customHeight="1" x14ac:dyDescent="0.15">
      <c r="A61" s="61" t="s">
        <v>42</v>
      </c>
      <c r="B61" s="62"/>
      <c r="C61" s="63" t="s">
        <v>43</v>
      </c>
      <c r="D61" s="63"/>
      <c r="E61" s="63" t="s">
        <v>44</v>
      </c>
      <c r="F61" s="63"/>
      <c r="G61" s="63" t="s">
        <v>45</v>
      </c>
      <c r="H61" s="63"/>
      <c r="I61" s="22" t="s">
        <v>46</v>
      </c>
    </row>
    <row r="62" spans="1:10" ht="21" customHeight="1" x14ac:dyDescent="0.15">
      <c r="A62" s="53">
        <f>E57</f>
        <v>30000</v>
      </c>
      <c r="B62" s="54"/>
      <c r="C62" s="54">
        <f>H57</f>
        <v>24255.83</v>
      </c>
      <c r="D62" s="54"/>
      <c r="E62" s="54">
        <f>F57</f>
        <v>18532.940000000002</v>
      </c>
      <c r="F62" s="54"/>
      <c r="G62" s="54">
        <f>G57</f>
        <v>855.49</v>
      </c>
      <c r="H62" s="54"/>
      <c r="I62" s="23">
        <f>A62-C62</f>
        <v>5744.1699999999983</v>
      </c>
    </row>
    <row r="64" spans="1:10" ht="21" customHeight="1" x14ac:dyDescent="0.15">
      <c r="A64" s="15" t="s">
        <v>47</v>
      </c>
      <c r="B64" s="16"/>
      <c r="C64" s="17" t="s">
        <v>48</v>
      </c>
      <c r="D64" s="15"/>
      <c r="E64" s="15" t="s">
        <v>49</v>
      </c>
      <c r="F64" s="15"/>
      <c r="G64" s="15" t="s">
        <v>50</v>
      </c>
      <c r="H64" s="15"/>
      <c r="I64" s="16"/>
    </row>
  </sheetData>
  <mergeCells count="66">
    <mergeCell ref="C2:H2"/>
    <mergeCell ref="C6:E6"/>
    <mergeCell ref="F6:I6"/>
    <mergeCell ref="A61:B61"/>
    <mergeCell ref="C61:D61"/>
    <mergeCell ref="E61:F61"/>
    <mergeCell ref="G61:H61"/>
    <mergeCell ref="B17:B32"/>
    <mergeCell ref="B44:B45"/>
    <mergeCell ref="B47:B48"/>
    <mergeCell ref="C8:C9"/>
    <mergeCell ref="C11:C12"/>
    <mergeCell ref="C14:C15"/>
    <mergeCell ref="C17:C32"/>
    <mergeCell ref="C44:C45"/>
    <mergeCell ref="D11:D12"/>
    <mergeCell ref="A62:B62"/>
    <mergeCell ref="C62:D62"/>
    <mergeCell ref="E62:F62"/>
    <mergeCell ref="G62:H62"/>
    <mergeCell ref="A6:A7"/>
    <mergeCell ref="A8:A9"/>
    <mergeCell ref="A11:A12"/>
    <mergeCell ref="A14:A15"/>
    <mergeCell ref="A17:A32"/>
    <mergeCell ref="A44:A45"/>
    <mergeCell ref="A47:A48"/>
    <mergeCell ref="B6:B7"/>
    <mergeCell ref="B8:B9"/>
    <mergeCell ref="B11:B12"/>
    <mergeCell ref="B14:B15"/>
    <mergeCell ref="D8:D9"/>
    <mergeCell ref="C47:C48"/>
    <mergeCell ref="E47:E48"/>
    <mergeCell ref="J4:J5"/>
    <mergeCell ref="J6:J7"/>
    <mergeCell ref="J8:J10"/>
    <mergeCell ref="J11:J13"/>
    <mergeCell ref="J14:J16"/>
    <mergeCell ref="J17:J33"/>
    <mergeCell ref="J34:J41"/>
    <mergeCell ref="J42:J43"/>
    <mergeCell ref="J44:J46"/>
    <mergeCell ref="J47:J49"/>
    <mergeCell ref="D14:D15"/>
    <mergeCell ref="D17:D32"/>
    <mergeCell ref="D44:D45"/>
    <mergeCell ref="D47:D48"/>
    <mergeCell ref="J50:J51"/>
    <mergeCell ref="J52:J56"/>
    <mergeCell ref="H4:I5"/>
    <mergeCell ref="E8:E9"/>
    <mergeCell ref="E11:E12"/>
    <mergeCell ref="E14:E15"/>
    <mergeCell ref="E17:E32"/>
    <mergeCell ref="E44:E45"/>
    <mergeCell ref="A34:A40"/>
    <mergeCell ref="B34:B40"/>
    <mergeCell ref="C34:C40"/>
    <mergeCell ref="D34:D40"/>
    <mergeCell ref="E34:E40"/>
    <mergeCell ref="A52:A55"/>
    <mergeCell ref="B52:B55"/>
    <mergeCell ref="C52:C55"/>
    <mergeCell ref="D52:D55"/>
    <mergeCell ref="E52:E55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2022-09-14T04:42:37Z</cp:lastPrinted>
  <dcterms:created xsi:type="dcterms:W3CDTF">2014-04-15T08:52:00Z</dcterms:created>
  <dcterms:modified xsi:type="dcterms:W3CDTF">2022-10-08T03:42:54Z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