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930" windowHeight="12210"/>
  </bookViews>
  <sheets>
    <sheet name="报价" sheetId="12" r:id="rId1"/>
  </sheets>
  <calcPr calcId="144525"/>
</workbook>
</file>

<file path=xl/sharedStrings.xml><?xml version="1.0" encoding="utf-8"?>
<sst xmlns="http://schemas.openxmlformats.org/spreadsheetml/2006/main" count="276" uniqueCount="152">
  <si>
    <t>360天津反病毒大会 报价</t>
  </si>
  <si>
    <t>供应商名称</t>
  </si>
  <si>
    <t>康辉集团北京国际会议展览有限公司</t>
  </si>
  <si>
    <t>报价日期</t>
  </si>
  <si>
    <t>联系人</t>
  </si>
  <si>
    <t>郭燕雷</t>
  </si>
  <si>
    <t>电子邮件</t>
  </si>
  <si>
    <t>guoyanlei@cct.cn</t>
  </si>
  <si>
    <t>电话</t>
  </si>
  <si>
    <t>报价有效期（天）</t>
  </si>
  <si>
    <t>服务内容</t>
  </si>
  <si>
    <t>项目</t>
  </si>
  <si>
    <t>明细内容</t>
  </si>
  <si>
    <t>数量1</t>
  </si>
  <si>
    <t>单位</t>
  </si>
  <si>
    <t>数量2</t>
  </si>
  <si>
    <t>单价</t>
  </si>
  <si>
    <t>合计</t>
  </si>
  <si>
    <t>备注</t>
  </si>
  <si>
    <t>大交通费用</t>
  </si>
  <si>
    <t>机票/高铁票报销</t>
  </si>
  <si>
    <t>王嘉水 8月28日 G1223 天津西-杭州东 一等座</t>
  </si>
  <si>
    <t>项</t>
  </si>
  <si>
    <t>次</t>
  </si>
  <si>
    <t>王嘉水 8月26日 G178 杭州东-天津南 一等座</t>
  </si>
  <si>
    <t>诸葛建伟 8月26日 G2567 北京南-滨海 一等座</t>
  </si>
  <si>
    <t>诸葛建伟 8月28日 G2570 滨海-北京南 商务座</t>
  </si>
  <si>
    <t>王宇 8月26日 G32 杭州东-北京南 二等座</t>
  </si>
  <si>
    <t>王宇 8月26日 G2577 北京南-滨海 二等座</t>
  </si>
  <si>
    <t>王宇 8月28日 G2580 滨海-北京南 二等座</t>
  </si>
  <si>
    <t>陈良 8月26日 G2579 北京南-滨海 一等座</t>
  </si>
  <si>
    <t>陈良 8月28日 G2576 滨海-北京南 一等座</t>
  </si>
  <si>
    <t>打车票报销</t>
  </si>
  <si>
    <t>李夕玥/董子游高铁</t>
  </si>
  <si>
    <t>人</t>
  </si>
  <si>
    <t>周景平；CZ3693 8月26日 长沙-天津</t>
  </si>
  <si>
    <t>大交通费用合计</t>
  </si>
  <si>
    <t>车辆服务</t>
  </si>
  <si>
    <t>滨海喜来登酒店-于家堡洲际酒店用车</t>
  </si>
  <si>
    <t>33座中巴车</t>
  </si>
  <si>
    <t>辆</t>
  </si>
  <si>
    <t>趟</t>
  </si>
  <si>
    <t>8月26日新增行程：17:40喜来登-20:30餐厅-22:30洲际-喜来登</t>
  </si>
  <si>
    <t>8月27日、28日：喜来登-洲际1接1送</t>
  </si>
  <si>
    <t>GL8</t>
  </si>
  <si>
    <t>天</t>
  </si>
  <si>
    <t>8月27、28两日备车；8小时100公里</t>
  </si>
  <si>
    <t>8月29日新增备车；8小时100公里</t>
  </si>
  <si>
    <t>GL8超时费</t>
  </si>
  <si>
    <t>小时</t>
  </si>
  <si>
    <t>8月27日车辆1:10:00-20:00，超时2小时
8月27日车辆2:9:30-22:30，超时5小时
8月28日车辆1:7:00-20:30，超时6小时
8月28日车辆2:8:00-22:00，超时6小时</t>
  </si>
  <si>
    <t>GL8超公里费</t>
  </si>
  <si>
    <t>公里</t>
  </si>
  <si>
    <t>8月27日车辆2:超34公里</t>
  </si>
  <si>
    <t>滨海维也纳酒店-于家堡洲际酒店用车</t>
  </si>
  <si>
    <t>51座大巴车</t>
  </si>
  <si>
    <t>北京-天津（刘权）</t>
  </si>
  <si>
    <t>gl8（8月28日）</t>
  </si>
  <si>
    <t>8月28日；360大厦南门--赛迪大厦--天津于家堡洲际酒店--天津泰达国际酒店--天津于家堡洲际酒店--天津维也纳酒店；</t>
  </si>
  <si>
    <t>gl8（8月28日）超公里</t>
  </si>
  <si>
    <t>16:30-22:20未超时，超138公里</t>
  </si>
  <si>
    <t>gl8（8月28日）高速费</t>
  </si>
  <si>
    <t xml:space="preserve">高速费39 </t>
  </si>
  <si>
    <t>gl8（8月29日）</t>
  </si>
  <si>
    <t>天津维也纳酒店--招商银行--天津于家堡洲际酒店--天津泰达国际酒店--工业和信息化部（海淀区）--裕瑞轩小区</t>
  </si>
  <si>
    <t>gl8（8月29日）超公里</t>
  </si>
  <si>
    <t xml:space="preserve">  7:20-12:40未超时，超143公里</t>
  </si>
  <si>
    <t>gl8（8月29日）高速费</t>
  </si>
  <si>
    <t xml:space="preserve"> 高速费39</t>
  </si>
  <si>
    <t>北京司机异地住宿、餐饮</t>
  </si>
  <si>
    <t>间</t>
  </si>
  <si>
    <t>车辆费用合计</t>
  </si>
  <si>
    <t>酒店服务 8月26-28号</t>
  </si>
  <si>
    <t>天津维也纳酒店</t>
  </si>
  <si>
    <t>豪华双床房（含双早）</t>
  </si>
  <si>
    <t>晚</t>
  </si>
  <si>
    <t>8月26号55间</t>
  </si>
  <si>
    <t>8月27号53间</t>
  </si>
  <si>
    <t>豪华三人房（双早）</t>
  </si>
  <si>
    <t>8月26、27号6间</t>
  </si>
  <si>
    <t>豪华大床房（含双早）</t>
  </si>
  <si>
    <t>8月26号18间</t>
  </si>
  <si>
    <t>8月27号15间</t>
  </si>
  <si>
    <t>天津喜来登酒店</t>
  </si>
  <si>
    <t>豪华大床房（含单早）</t>
  </si>
  <si>
    <t>8月25号3间</t>
  </si>
  <si>
    <t>8月26号24间</t>
  </si>
  <si>
    <t>8月27号23间</t>
  </si>
  <si>
    <t>8月28号4间</t>
  </si>
  <si>
    <t>8月26号1间</t>
  </si>
  <si>
    <t>8月27号1间</t>
  </si>
  <si>
    <t>行政大床房（含单早）</t>
  </si>
  <si>
    <t>8月27、28号1间</t>
  </si>
  <si>
    <t>房间杂项</t>
  </si>
  <si>
    <t>于家堡洲际酒店</t>
  </si>
  <si>
    <t>标间（含双早）</t>
  </si>
  <si>
    <t>8月27日1间</t>
  </si>
  <si>
    <t>豪华大床（含单早）</t>
  </si>
  <si>
    <t>酒店费用合计</t>
  </si>
  <si>
    <t>餐饮服务</t>
  </si>
  <si>
    <t>天津于家堡洲际酒店比赛用餐</t>
  </si>
  <si>
    <t>8月27日午餐</t>
  </si>
  <si>
    <t>餐</t>
  </si>
  <si>
    <t>比赛期间用餐</t>
  </si>
  <si>
    <t>8月27日晚餐</t>
  </si>
  <si>
    <t>房间欢迎物料</t>
  </si>
  <si>
    <t>社会餐厅（代付）</t>
  </si>
  <si>
    <t>8月26日晚餐</t>
  </si>
  <si>
    <t>8月26日裁判用餐</t>
  </si>
  <si>
    <t>选手用餐（吉野家）</t>
  </si>
  <si>
    <t>8.27 选手用餐</t>
  </si>
  <si>
    <t>天津维也纳酒店用餐</t>
  </si>
  <si>
    <t>8.27 维也纳酒店用餐</t>
  </si>
  <si>
    <t>餐饮费用合计</t>
  </si>
  <si>
    <t>制作费</t>
  </si>
  <si>
    <t>制作物</t>
  </si>
  <si>
    <t>车头牌；A3塑封</t>
  </si>
  <si>
    <t>张</t>
  </si>
  <si>
    <t>车证；A3塑封</t>
  </si>
  <si>
    <t>门型展架；80*180cm</t>
  </si>
  <si>
    <t>酒店</t>
  </si>
  <si>
    <t>个</t>
  </si>
  <si>
    <t>手举牌；40*60KT板+手举杆</t>
  </si>
  <si>
    <t>餐券；铜版纸</t>
  </si>
  <si>
    <t>制作费用合计</t>
  </si>
  <si>
    <t>工作人员及其他</t>
  </si>
  <si>
    <t>北京工作人员</t>
  </si>
  <si>
    <t>北京南-塘沽高铁票；3人</t>
  </si>
  <si>
    <t>高铁票</t>
  </si>
  <si>
    <t>当地工作人员</t>
  </si>
  <si>
    <t>酒店签到/发车</t>
  </si>
  <si>
    <t>人次</t>
  </si>
  <si>
    <t>8月26-28日2人+8月25-28日1人</t>
  </si>
  <si>
    <t>天津当地住宿</t>
  </si>
  <si>
    <t>工作人员住宿</t>
  </si>
  <si>
    <t>间夜</t>
  </si>
  <si>
    <t>2间3晚+1间2晚</t>
  </si>
  <si>
    <t>司机住宿（27日结束晚28日用车早）</t>
  </si>
  <si>
    <t>工作人员差旅补助</t>
  </si>
  <si>
    <t>餐+打车交通补助</t>
  </si>
  <si>
    <t>康辉1人8月25-28日；康辉1人8月26-28日；其他工作人员10人次</t>
  </si>
  <si>
    <t>物料采买</t>
  </si>
  <si>
    <t>巴黎水采买</t>
  </si>
  <si>
    <t>药品采买</t>
  </si>
  <si>
    <t>指定药品采买</t>
  </si>
  <si>
    <t>工作人员费用合计</t>
  </si>
  <si>
    <t>小计</t>
  </si>
  <si>
    <t>不含税不含服务费</t>
  </si>
  <si>
    <t>酒店服务费</t>
  </si>
  <si>
    <t>服务费</t>
  </si>
  <si>
    <t>税率</t>
  </si>
  <si>
    <t>最终报价（RMB）:（含税报价）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</si>
</sst>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;[Red]\-#,##0.00\ "/>
    <numFmt numFmtId="177" formatCode="\¥#,##0.00_);[Red]\(\¥#,##0.00\)"/>
    <numFmt numFmtId="178" formatCode="\¥#,##0_);[Red]\(\¥#,##0\)"/>
    <numFmt numFmtId="179" formatCode="#,##0.000_);[Red]\(#,##0.000\)"/>
    <numFmt numFmtId="180" formatCode="0.00_);[Red]\(0.00\)"/>
  </numFmts>
  <fonts count="34">
    <font>
      <sz val="11"/>
      <color theme="1"/>
      <name val="DengXian"/>
      <charset val="134"/>
      <scheme val="minor"/>
    </font>
    <font>
      <sz val="12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theme="1"/>
      <name val="微软雅黑"/>
      <charset val="134"/>
    </font>
    <font>
      <b/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8"/>
      <color theme="1"/>
      <name val="微软雅黑"/>
      <charset val="134"/>
    </font>
    <font>
      <sz val="11"/>
      <color theme="1"/>
      <name val="DengXian"/>
      <charset val="0"/>
      <scheme val="minor"/>
    </font>
    <font>
      <sz val="11"/>
      <color rgb="FF3F3F76"/>
      <name val="DengXian"/>
      <charset val="0"/>
      <scheme val="minor"/>
    </font>
    <font>
      <sz val="11"/>
      <color rgb="FF9C0006"/>
      <name val="DengXian"/>
      <charset val="0"/>
      <scheme val="minor"/>
    </font>
    <font>
      <sz val="11"/>
      <color theme="0"/>
      <name val="DengXian"/>
      <charset val="0"/>
      <scheme val="minor"/>
    </font>
    <font>
      <u/>
      <sz val="11"/>
      <color theme="10"/>
      <name val="DengXian"/>
      <charset val="134"/>
      <scheme val="minor"/>
    </font>
    <font>
      <sz val="11"/>
      <color theme="1"/>
      <name val="DengXian"/>
      <charset val="134"/>
      <scheme val="minor"/>
    </font>
    <font>
      <u/>
      <sz val="11"/>
      <color rgb="FF800080"/>
      <name val="DengXian"/>
      <charset val="0"/>
      <scheme val="minor"/>
    </font>
    <font>
      <b/>
      <sz val="11"/>
      <color theme="3"/>
      <name val="DengXian"/>
      <charset val="134"/>
      <scheme val="minor"/>
    </font>
    <font>
      <sz val="11"/>
      <color rgb="FFFF0000"/>
      <name val="DengXian"/>
      <charset val="0"/>
      <scheme val="minor"/>
    </font>
    <font>
      <sz val="10"/>
      <color indexed="8"/>
      <name val="Arial"/>
      <charset val="134"/>
    </font>
    <font>
      <b/>
      <sz val="18"/>
      <color theme="3"/>
      <name val="DengXian"/>
      <charset val="134"/>
      <scheme val="minor"/>
    </font>
    <font>
      <i/>
      <sz val="11"/>
      <color rgb="FF7F7F7F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b/>
      <sz val="13"/>
      <color theme="3"/>
      <name val="DengXian"/>
      <charset val="134"/>
      <scheme val="minor"/>
    </font>
    <font>
      <b/>
      <sz val="11"/>
      <color rgb="FF3F3F3F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sz val="11"/>
      <color rgb="FFFA7D00"/>
      <name val="DengXian"/>
      <charset val="0"/>
      <scheme val="minor"/>
    </font>
    <font>
      <b/>
      <sz val="11"/>
      <color theme="1"/>
      <name val="DengXian"/>
      <charset val="0"/>
      <scheme val="minor"/>
    </font>
    <font>
      <sz val="11"/>
      <color rgb="FF006100"/>
      <name val="DengXian"/>
      <charset val="0"/>
      <scheme val="minor"/>
    </font>
    <font>
      <sz val="11"/>
      <color rgb="FF9C6500"/>
      <name val="DengXian"/>
      <charset val="0"/>
      <scheme val="minor"/>
    </font>
    <font>
      <sz val="12"/>
      <name val="宋体"/>
      <charset val="134"/>
    </font>
    <font>
      <sz val="12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884029663991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4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2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5" borderId="2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/>
    <xf numFmtId="9" fontId="1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9" borderId="27" applyNumberFormat="0" applyFont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28" applyNumberFormat="0" applyFill="0" applyAlignment="0" applyProtection="0">
      <alignment vertical="center"/>
    </xf>
    <xf numFmtId="0" fontId="24" fillId="0" borderId="28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8" fillId="0" borderId="29" applyNumberFormat="0" applyFill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25" fillId="13" borderId="30" applyNumberFormat="0" applyAlignment="0" applyProtection="0">
      <alignment vertical="center"/>
    </xf>
    <xf numFmtId="0" fontId="26" fillId="13" borderId="26" applyNumberFormat="0" applyAlignment="0" applyProtection="0">
      <alignment vertical="center"/>
    </xf>
    <xf numFmtId="0" fontId="27" fillId="14" borderId="31" applyNumberFormat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28" fillId="0" borderId="32" applyNumberFormat="0" applyFill="0" applyAlignment="0" applyProtection="0">
      <alignment vertical="center"/>
    </xf>
    <xf numFmtId="0" fontId="29" fillId="0" borderId="33" applyNumberFormat="0" applyFill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32" fillId="0" borderId="0"/>
    <xf numFmtId="0" fontId="14" fillId="34" borderId="0" applyNumberFormat="0" applyBorder="0" applyAlignment="0" applyProtection="0">
      <alignment vertical="center"/>
    </xf>
    <xf numFmtId="0" fontId="33" fillId="0" borderId="0" applyNumberFormat="0" applyFill="0" applyBorder="0" applyProtection="0"/>
  </cellStyleXfs>
  <cellXfs count="84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38" fontId="1" fillId="2" borderId="0" xfId="0" applyNumberFormat="1" applyFont="1" applyFill="1" applyAlignment="1">
      <alignment horizontal="center"/>
    </xf>
    <xf numFmtId="0" fontId="3" fillId="2" borderId="0" xfId="0" applyFont="1" applyFill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31" fontId="5" fillId="2" borderId="2" xfId="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6" fillId="0" borderId="6" xfId="10" applyFont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38" fontId="7" fillId="3" borderId="2" xfId="0" applyNumberFormat="1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38" fontId="8" fillId="0" borderId="11" xfId="0" applyNumberFormat="1" applyFont="1" applyBorder="1" applyAlignment="1">
      <alignment horizontal="center" vertical="center" wrapText="1"/>
    </xf>
    <xf numFmtId="177" fontId="8" fillId="0" borderId="11" xfId="0" applyNumberFormat="1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178" fontId="8" fillId="0" borderId="11" xfId="0" applyNumberFormat="1" applyFont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38" fontId="8" fillId="0" borderId="11" xfId="0" applyNumberFormat="1" applyFont="1" applyFill="1" applyBorder="1" applyAlignment="1">
      <alignment horizontal="center" vertical="center" wrapText="1"/>
    </xf>
    <xf numFmtId="178" fontId="8" fillId="0" borderId="11" xfId="0" applyNumberFormat="1" applyFont="1" applyFill="1" applyBorder="1" applyAlignment="1">
      <alignment horizontal="center" vertical="center" wrapText="1"/>
    </xf>
    <xf numFmtId="177" fontId="8" fillId="0" borderId="11" xfId="0" applyNumberFormat="1" applyFont="1" applyFill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38" fontId="8" fillId="0" borderId="13" xfId="0" applyNumberFormat="1" applyFont="1" applyFill="1" applyBorder="1" applyAlignment="1">
      <alignment horizontal="center" vertical="center" wrapText="1"/>
    </xf>
    <xf numFmtId="178" fontId="8" fillId="0" borderId="13" xfId="0" applyNumberFormat="1" applyFont="1" applyFill="1" applyBorder="1" applyAlignment="1">
      <alignment horizontal="center" vertical="center" wrapText="1"/>
    </xf>
    <xf numFmtId="177" fontId="8" fillId="0" borderId="13" xfId="0" applyNumberFormat="1" applyFont="1" applyFill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38" fontId="8" fillId="0" borderId="13" xfId="0" applyNumberFormat="1" applyFont="1" applyBorder="1" applyAlignment="1">
      <alignment horizontal="center" vertical="center" wrapText="1"/>
    </xf>
    <xf numFmtId="178" fontId="8" fillId="0" borderId="13" xfId="0" applyNumberFormat="1" applyFont="1" applyBorder="1" applyAlignment="1">
      <alignment horizontal="center" vertical="center" wrapText="1"/>
    </xf>
    <xf numFmtId="177" fontId="8" fillId="0" borderId="13" xfId="0" applyNumberFormat="1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7" fillId="3" borderId="19" xfId="0" applyFont="1" applyFill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9" fillId="0" borderId="20" xfId="0" applyFont="1" applyFill="1" applyBorder="1" applyAlignment="1">
      <alignment horizontal="center" vertical="center" wrapText="1"/>
    </xf>
    <xf numFmtId="177" fontId="9" fillId="0" borderId="11" xfId="0" applyNumberFormat="1" applyFont="1" applyBorder="1" applyAlignment="1">
      <alignment horizontal="center" vertical="center" wrapText="1"/>
    </xf>
    <xf numFmtId="58" fontId="8" fillId="0" borderId="20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0" borderId="20" xfId="0" applyFont="1" applyFill="1" applyBorder="1" applyAlignment="1">
      <alignment horizontal="center" vertical="center" wrapText="1"/>
    </xf>
    <xf numFmtId="177" fontId="2" fillId="0" borderId="0" xfId="0" applyNumberFormat="1" applyFont="1" applyAlignment="1">
      <alignment horizontal="center" vertical="center" wrapText="1"/>
    </xf>
    <xf numFmtId="177" fontId="9" fillId="0" borderId="11" xfId="0" applyNumberFormat="1" applyFont="1" applyFill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177" fontId="2" fillId="0" borderId="0" xfId="0" applyNumberFormat="1" applyFont="1" applyFill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/>
    </xf>
    <xf numFmtId="9" fontId="8" fillId="0" borderId="22" xfId="0" applyNumberFormat="1" applyFont="1" applyBorder="1" applyAlignment="1">
      <alignment horizontal="center" vertical="center"/>
    </xf>
    <xf numFmtId="9" fontId="8" fillId="0" borderId="23" xfId="0" applyNumberFormat="1" applyFont="1" applyBorder="1" applyAlignment="1">
      <alignment horizontal="center" vertical="center"/>
    </xf>
    <xf numFmtId="9" fontId="8" fillId="0" borderId="24" xfId="0" applyNumberFormat="1" applyFont="1" applyBorder="1" applyAlignment="1">
      <alignment horizontal="center" vertical="center"/>
    </xf>
    <xf numFmtId="9" fontId="8" fillId="0" borderId="9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38" fontId="10" fillId="2" borderId="0" xfId="0" applyNumberFormat="1" applyFont="1" applyFill="1" applyAlignment="1">
      <alignment horizontal="center"/>
    </xf>
    <xf numFmtId="179" fontId="1" fillId="2" borderId="0" xfId="0" applyNumberFormat="1" applyFont="1" applyFill="1" applyAlignment="1">
      <alignment horizontal="center"/>
    </xf>
    <xf numFmtId="176" fontId="1" fillId="2" borderId="0" xfId="0" applyNumberFormat="1" applyFont="1" applyFill="1" applyAlignment="1">
      <alignment horizontal="center"/>
    </xf>
    <xf numFmtId="177" fontId="8" fillId="0" borderId="20" xfId="0" applyNumberFormat="1" applyFont="1" applyBorder="1" applyAlignment="1">
      <alignment horizontal="center" vertical="center" wrapText="1"/>
    </xf>
    <xf numFmtId="177" fontId="9" fillId="0" borderId="20" xfId="0" applyNumberFormat="1" applyFont="1" applyBorder="1" applyAlignment="1">
      <alignment horizontal="center" vertical="center" wrapText="1"/>
    </xf>
    <xf numFmtId="177" fontId="9" fillId="0" borderId="6" xfId="0" applyNumberFormat="1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/>
    </xf>
    <xf numFmtId="180" fontId="1" fillId="2" borderId="0" xfId="11" applyNumberFormat="1" applyFont="1" applyFill="1" applyAlignment="1">
      <alignment horizont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_ET_STYLE_NoName_00_" xfId="17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常规 10 2" xfId="49"/>
    <cellStyle name="60% - 强调文字颜色 6" xfId="50" builtinId="52"/>
    <cellStyle name="常规 3" xfId="51"/>
  </cellStyles>
  <tableStyles count="0" defaultTableStyle="TableStyleMedium2" defaultPivotStyle="PivotStyleMedium9"/>
  <colors>
    <mruColors>
      <color rgb="00FFE2E2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guoyanlei@cct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0"/>
  <sheetViews>
    <sheetView showGridLines="0" tabSelected="1" zoomScale="70" zoomScaleNormal="70" workbookViewId="0">
      <selection activeCell="E83" sqref="E83"/>
    </sheetView>
  </sheetViews>
  <sheetFormatPr defaultColWidth="17.3333333333333" defaultRowHeight="16.5"/>
  <cols>
    <col min="1" max="1" width="17.1666666666667" style="6" customWidth="1"/>
    <col min="2" max="2" width="30.5" style="6" customWidth="1"/>
    <col min="3" max="3" width="35" style="7" customWidth="1"/>
    <col min="4" max="4" width="13" style="6" customWidth="1"/>
    <col min="5" max="5" width="15.6666666666667" style="6" customWidth="1"/>
    <col min="6" max="6" width="6.83333333333333" style="8" customWidth="1"/>
    <col min="7" max="7" width="5.66666666666667" style="6" customWidth="1"/>
    <col min="8" max="8" width="9.33333333333333" style="6" customWidth="1"/>
    <col min="9" max="9" width="14.6" style="6" customWidth="1"/>
    <col min="10" max="10" width="47.3333333333333" style="6" customWidth="1"/>
    <col min="11" max="16384" width="17.3333333333333" style="6"/>
  </cols>
  <sheetData>
    <row r="1" s="1" customFormat="1" ht="30" customHeight="1" spans="1:10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</row>
    <row r="2" s="1" customFormat="1" spans="1:10">
      <c r="A2" s="10" t="s">
        <v>1</v>
      </c>
      <c r="B2" s="11" t="s">
        <v>2</v>
      </c>
      <c r="C2" s="12" t="s">
        <v>3</v>
      </c>
      <c r="D2" s="13">
        <v>45173</v>
      </c>
      <c r="E2" s="12" t="s">
        <v>4</v>
      </c>
      <c r="F2" s="14" t="s">
        <v>5</v>
      </c>
      <c r="G2" s="15"/>
      <c r="H2" s="15"/>
      <c r="I2" s="15"/>
      <c r="J2" s="55"/>
    </row>
    <row r="3" s="1" customFormat="1" ht="17.25" spans="1:10">
      <c r="A3" s="16" t="s">
        <v>6</v>
      </c>
      <c r="B3" s="17" t="s">
        <v>7</v>
      </c>
      <c r="C3" s="18" t="s">
        <v>8</v>
      </c>
      <c r="D3" s="19">
        <v>15811515220</v>
      </c>
      <c r="E3" s="18" t="s">
        <v>9</v>
      </c>
      <c r="F3" s="20"/>
      <c r="G3" s="21"/>
      <c r="H3" s="21"/>
      <c r="I3" s="21"/>
      <c r="J3" s="56"/>
    </row>
    <row r="4" s="1" customFormat="1" ht="17.25" spans="1:10">
      <c r="A4" s="22"/>
      <c r="B4" s="22"/>
      <c r="C4" s="22"/>
      <c r="D4" s="22"/>
      <c r="E4" s="22"/>
      <c r="F4" s="22"/>
      <c r="G4" s="22"/>
      <c r="H4" s="22"/>
      <c r="I4" s="22"/>
      <c r="J4" s="22"/>
    </row>
    <row r="5" s="2" customFormat="1" spans="1:10">
      <c r="A5" s="23" t="s">
        <v>10</v>
      </c>
      <c r="B5" s="24" t="s">
        <v>11</v>
      </c>
      <c r="C5" s="24" t="s">
        <v>12</v>
      </c>
      <c r="D5" s="24" t="s">
        <v>13</v>
      </c>
      <c r="E5" s="24" t="s">
        <v>14</v>
      </c>
      <c r="F5" s="25" t="s">
        <v>15</v>
      </c>
      <c r="G5" s="24" t="s">
        <v>14</v>
      </c>
      <c r="H5" s="24" t="s">
        <v>16</v>
      </c>
      <c r="I5" s="24" t="s">
        <v>17</v>
      </c>
      <c r="J5" s="57" t="s">
        <v>18</v>
      </c>
    </row>
    <row r="6" s="3" customFormat="1" spans="1:10">
      <c r="A6" s="26" t="s">
        <v>19</v>
      </c>
      <c r="B6" s="27" t="s">
        <v>20</v>
      </c>
      <c r="C6" s="28" t="s">
        <v>21</v>
      </c>
      <c r="D6" s="28">
        <v>1</v>
      </c>
      <c r="E6" s="28" t="s">
        <v>22</v>
      </c>
      <c r="F6" s="29">
        <v>1</v>
      </c>
      <c r="G6" s="28" t="s">
        <v>23</v>
      </c>
      <c r="H6" s="30">
        <v>984.5</v>
      </c>
      <c r="I6" s="30">
        <f>D6*F6*H6</f>
        <v>984.5</v>
      </c>
      <c r="J6" s="58"/>
    </row>
    <row r="7" s="3" customFormat="1" spans="1:10">
      <c r="A7" s="26"/>
      <c r="B7" s="31"/>
      <c r="C7" s="28" t="s">
        <v>24</v>
      </c>
      <c r="D7" s="28">
        <v>1</v>
      </c>
      <c r="E7" s="28" t="s">
        <v>22</v>
      </c>
      <c r="F7" s="29">
        <v>1</v>
      </c>
      <c r="G7" s="28" t="s">
        <v>23</v>
      </c>
      <c r="H7" s="30">
        <v>965</v>
      </c>
      <c r="I7" s="30">
        <f>D7*F7*H7</f>
        <v>965</v>
      </c>
      <c r="J7" s="58"/>
    </row>
    <row r="8" s="3" customFormat="1" spans="1:10">
      <c r="A8" s="26"/>
      <c r="B8" s="31"/>
      <c r="C8" s="28" t="s">
        <v>25</v>
      </c>
      <c r="D8" s="28">
        <v>1</v>
      </c>
      <c r="E8" s="28" t="s">
        <v>22</v>
      </c>
      <c r="F8" s="29">
        <v>1</v>
      </c>
      <c r="G8" s="28" t="s">
        <v>23</v>
      </c>
      <c r="H8" s="30">
        <v>108</v>
      </c>
      <c r="I8" s="30">
        <f>D8*F8*H8</f>
        <v>108</v>
      </c>
      <c r="J8" s="58"/>
    </row>
    <row r="9" s="3" customFormat="1" spans="1:10">
      <c r="A9" s="26"/>
      <c r="B9" s="31"/>
      <c r="C9" s="28" t="s">
        <v>26</v>
      </c>
      <c r="D9" s="28">
        <v>1</v>
      </c>
      <c r="E9" s="28" t="s">
        <v>22</v>
      </c>
      <c r="F9" s="29">
        <v>1</v>
      </c>
      <c r="G9" s="28" t="s">
        <v>23</v>
      </c>
      <c r="H9" s="30">
        <v>212</v>
      </c>
      <c r="I9" s="30">
        <f>D9*F9*H9</f>
        <v>212</v>
      </c>
      <c r="J9" s="58"/>
    </row>
    <row r="10" s="3" customFormat="1" spans="1:10">
      <c r="A10" s="26"/>
      <c r="B10" s="31"/>
      <c r="C10" s="28" t="s">
        <v>27</v>
      </c>
      <c r="D10" s="28">
        <v>1</v>
      </c>
      <c r="E10" s="28" t="s">
        <v>22</v>
      </c>
      <c r="F10" s="29">
        <v>1</v>
      </c>
      <c r="G10" s="28" t="s">
        <v>23</v>
      </c>
      <c r="H10" s="30">
        <v>674</v>
      </c>
      <c r="I10" s="30">
        <f t="shared" ref="I10:I17" si="0">D10*F10*H10</f>
        <v>674</v>
      </c>
      <c r="J10" s="58"/>
    </row>
    <row r="11" s="3" customFormat="1" spans="1:10">
      <c r="A11" s="26"/>
      <c r="B11" s="31"/>
      <c r="C11" s="28" t="s">
        <v>28</v>
      </c>
      <c r="D11" s="28">
        <v>1</v>
      </c>
      <c r="E11" s="28" t="s">
        <v>22</v>
      </c>
      <c r="F11" s="29">
        <v>1</v>
      </c>
      <c r="G11" s="28" t="s">
        <v>23</v>
      </c>
      <c r="H11" s="30">
        <v>66.5</v>
      </c>
      <c r="I11" s="30">
        <f t="shared" si="0"/>
        <v>66.5</v>
      </c>
      <c r="J11" s="58"/>
    </row>
    <row r="12" s="3" customFormat="1" spans="1:10">
      <c r="A12" s="26"/>
      <c r="B12" s="31"/>
      <c r="C12" s="28" t="s">
        <v>29</v>
      </c>
      <c r="D12" s="28">
        <v>1</v>
      </c>
      <c r="E12" s="28" t="s">
        <v>22</v>
      </c>
      <c r="F12" s="29">
        <v>1</v>
      </c>
      <c r="G12" s="28" t="s">
        <v>23</v>
      </c>
      <c r="H12" s="30">
        <v>66.5</v>
      </c>
      <c r="I12" s="30">
        <f t="shared" si="0"/>
        <v>66.5</v>
      </c>
      <c r="J12" s="58"/>
    </row>
    <row r="13" s="3" customFormat="1" spans="1:10">
      <c r="A13" s="26"/>
      <c r="B13" s="31"/>
      <c r="C13" s="28" t="s">
        <v>30</v>
      </c>
      <c r="D13" s="28">
        <v>1</v>
      </c>
      <c r="E13" s="28" t="s">
        <v>22</v>
      </c>
      <c r="F13" s="29">
        <v>1</v>
      </c>
      <c r="G13" s="28" t="s">
        <v>23</v>
      </c>
      <c r="H13" s="30">
        <v>108</v>
      </c>
      <c r="I13" s="30">
        <f t="shared" si="0"/>
        <v>108</v>
      </c>
      <c r="J13" s="58"/>
    </row>
    <row r="14" s="3" customFormat="1" spans="1:10">
      <c r="A14" s="26"/>
      <c r="B14" s="31"/>
      <c r="C14" s="28" t="s">
        <v>31</v>
      </c>
      <c r="D14" s="28">
        <v>1</v>
      </c>
      <c r="E14" s="28" t="s">
        <v>22</v>
      </c>
      <c r="F14" s="29">
        <v>1</v>
      </c>
      <c r="G14" s="28" t="s">
        <v>23</v>
      </c>
      <c r="H14" s="30">
        <v>108</v>
      </c>
      <c r="I14" s="30">
        <f t="shared" si="0"/>
        <v>108</v>
      </c>
      <c r="J14" s="58"/>
    </row>
    <row r="15" s="3" customFormat="1" spans="1:10">
      <c r="A15" s="26"/>
      <c r="B15" s="31"/>
      <c r="C15" s="28" t="s">
        <v>32</v>
      </c>
      <c r="D15" s="28">
        <v>1</v>
      </c>
      <c r="E15" s="28" t="s">
        <v>22</v>
      </c>
      <c r="F15" s="29">
        <v>1</v>
      </c>
      <c r="G15" s="28" t="s">
        <v>23</v>
      </c>
      <c r="H15" s="30">
        <v>33</v>
      </c>
      <c r="I15" s="30">
        <f t="shared" si="0"/>
        <v>33</v>
      </c>
      <c r="J15" s="58"/>
    </row>
    <row r="16" s="3" customFormat="1" spans="1:10">
      <c r="A16" s="26"/>
      <c r="B16" s="31"/>
      <c r="C16" s="28" t="s">
        <v>33</v>
      </c>
      <c r="D16" s="28">
        <v>2</v>
      </c>
      <c r="E16" s="28" t="s">
        <v>34</v>
      </c>
      <c r="F16" s="29">
        <v>2</v>
      </c>
      <c r="G16" s="28" t="s">
        <v>23</v>
      </c>
      <c r="H16" s="30">
        <v>65.5</v>
      </c>
      <c r="I16" s="30">
        <f t="shared" si="0"/>
        <v>262</v>
      </c>
      <c r="J16" s="58"/>
    </row>
    <row r="17" s="3" customFormat="1" spans="1:10">
      <c r="A17" s="26"/>
      <c r="B17" s="32"/>
      <c r="C17" s="28" t="s">
        <v>35</v>
      </c>
      <c r="D17" s="28">
        <v>1</v>
      </c>
      <c r="E17" s="28" t="s">
        <v>22</v>
      </c>
      <c r="F17" s="29">
        <v>1</v>
      </c>
      <c r="G17" s="28" t="s">
        <v>23</v>
      </c>
      <c r="H17" s="30">
        <v>1130</v>
      </c>
      <c r="I17" s="30">
        <f t="shared" si="0"/>
        <v>1130</v>
      </c>
      <c r="J17" s="59"/>
    </row>
    <row r="18" s="3" customFormat="1" spans="1:10">
      <c r="A18" s="26"/>
      <c r="B18" s="33" t="s">
        <v>36</v>
      </c>
      <c r="C18" s="33"/>
      <c r="D18" s="33"/>
      <c r="E18" s="33"/>
      <c r="F18" s="33"/>
      <c r="G18" s="33"/>
      <c r="H18" s="33"/>
      <c r="I18" s="60">
        <f>SUM(I6:I17)</f>
        <v>4717.5</v>
      </c>
      <c r="J18" s="59"/>
    </row>
    <row r="19" s="2" customFormat="1" spans="1:10">
      <c r="A19" s="34" t="s">
        <v>37</v>
      </c>
      <c r="B19" s="28" t="s">
        <v>38</v>
      </c>
      <c r="C19" s="28" t="s">
        <v>39</v>
      </c>
      <c r="D19" s="28">
        <v>1</v>
      </c>
      <c r="E19" s="28" t="s">
        <v>40</v>
      </c>
      <c r="F19" s="29">
        <v>1</v>
      </c>
      <c r="G19" s="28" t="s">
        <v>41</v>
      </c>
      <c r="H19" s="30">
        <v>1500</v>
      </c>
      <c r="I19" s="30">
        <f t="shared" ref="I19:I29" si="1">D19*F19*H19</f>
        <v>1500</v>
      </c>
      <c r="J19" s="58" t="s">
        <v>42</v>
      </c>
    </row>
    <row r="20" s="4" customFormat="1" spans="1:10">
      <c r="A20" s="34"/>
      <c r="B20" s="28"/>
      <c r="C20" s="28" t="s">
        <v>39</v>
      </c>
      <c r="D20" s="28">
        <v>1</v>
      </c>
      <c r="E20" s="35" t="s">
        <v>40</v>
      </c>
      <c r="F20" s="28">
        <v>4</v>
      </c>
      <c r="G20" s="35" t="s">
        <v>41</v>
      </c>
      <c r="H20" s="30">
        <v>800</v>
      </c>
      <c r="I20" s="30">
        <f t="shared" si="1"/>
        <v>3200</v>
      </c>
      <c r="J20" s="58" t="s">
        <v>43</v>
      </c>
    </row>
    <row r="21" s="4" customFormat="1" spans="1:10">
      <c r="A21" s="34"/>
      <c r="B21" s="28"/>
      <c r="C21" s="28" t="s">
        <v>44</v>
      </c>
      <c r="D21" s="29">
        <v>2</v>
      </c>
      <c r="E21" s="35" t="s">
        <v>40</v>
      </c>
      <c r="F21" s="29">
        <v>2</v>
      </c>
      <c r="G21" s="35" t="s">
        <v>45</v>
      </c>
      <c r="H21" s="30">
        <v>1200</v>
      </c>
      <c r="I21" s="30">
        <f t="shared" si="1"/>
        <v>4800</v>
      </c>
      <c r="J21" s="58" t="s">
        <v>46</v>
      </c>
    </row>
    <row r="22" s="4" customFormat="1" spans="1:10">
      <c r="A22" s="34"/>
      <c r="B22" s="28"/>
      <c r="C22" s="28" t="s">
        <v>44</v>
      </c>
      <c r="D22" s="28">
        <v>1</v>
      </c>
      <c r="E22" s="35" t="s">
        <v>40</v>
      </c>
      <c r="F22" s="28">
        <v>1</v>
      </c>
      <c r="G22" s="35" t="s">
        <v>45</v>
      </c>
      <c r="H22" s="30">
        <v>1200</v>
      </c>
      <c r="I22" s="30">
        <f t="shared" si="1"/>
        <v>1200</v>
      </c>
      <c r="J22" s="58" t="s">
        <v>47</v>
      </c>
    </row>
    <row r="23" s="4" customFormat="1" ht="52" spans="1:10">
      <c r="A23" s="34"/>
      <c r="B23" s="28"/>
      <c r="C23" s="28" t="s">
        <v>48</v>
      </c>
      <c r="D23" s="29">
        <v>1</v>
      </c>
      <c r="E23" s="35" t="s">
        <v>22</v>
      </c>
      <c r="F23" s="29">
        <v>18.5</v>
      </c>
      <c r="G23" s="35" t="s">
        <v>49</v>
      </c>
      <c r="H23" s="30">
        <v>100</v>
      </c>
      <c r="I23" s="30">
        <f t="shared" si="1"/>
        <v>1850</v>
      </c>
      <c r="J23" s="58" t="s">
        <v>50</v>
      </c>
    </row>
    <row r="24" s="4" customFormat="1" spans="1:10">
      <c r="A24" s="34"/>
      <c r="B24" s="28"/>
      <c r="C24" s="28" t="s">
        <v>51</v>
      </c>
      <c r="D24" s="29">
        <v>1</v>
      </c>
      <c r="E24" s="35" t="s">
        <v>22</v>
      </c>
      <c r="F24" s="29">
        <v>34</v>
      </c>
      <c r="G24" s="35" t="s">
        <v>52</v>
      </c>
      <c r="H24" s="30">
        <v>10</v>
      </c>
      <c r="I24" s="30">
        <f t="shared" si="1"/>
        <v>340</v>
      </c>
      <c r="J24" s="58" t="s">
        <v>53</v>
      </c>
    </row>
    <row r="25" s="4" customFormat="1" spans="1:10">
      <c r="A25" s="34"/>
      <c r="B25" s="28" t="s">
        <v>54</v>
      </c>
      <c r="C25" s="28" t="s">
        <v>55</v>
      </c>
      <c r="D25" s="29">
        <v>3</v>
      </c>
      <c r="E25" s="35" t="s">
        <v>40</v>
      </c>
      <c r="F25" s="29">
        <v>4</v>
      </c>
      <c r="G25" s="35" t="s">
        <v>41</v>
      </c>
      <c r="H25" s="30">
        <v>1200</v>
      </c>
      <c r="I25" s="30">
        <f t="shared" si="1"/>
        <v>14400</v>
      </c>
      <c r="J25" s="58" t="s">
        <v>43</v>
      </c>
    </row>
    <row r="26" s="4" customFormat="1" spans="1:10">
      <c r="A26" s="34"/>
      <c r="B26" s="28"/>
      <c r="C26" s="28" t="s">
        <v>39</v>
      </c>
      <c r="D26" s="28">
        <v>2</v>
      </c>
      <c r="E26" s="35" t="s">
        <v>40</v>
      </c>
      <c r="F26" s="28">
        <v>4</v>
      </c>
      <c r="G26" s="35" t="s">
        <v>41</v>
      </c>
      <c r="H26" s="30">
        <v>800</v>
      </c>
      <c r="I26" s="30">
        <f t="shared" si="1"/>
        <v>6400</v>
      </c>
      <c r="J26" s="58" t="s">
        <v>43</v>
      </c>
    </row>
    <row r="27" s="4" customFormat="1" ht="26" spans="1:10">
      <c r="A27" s="34"/>
      <c r="B27" s="28" t="s">
        <v>56</v>
      </c>
      <c r="C27" s="28" t="s">
        <v>57</v>
      </c>
      <c r="D27" s="28">
        <v>1</v>
      </c>
      <c r="E27" s="28" t="s">
        <v>40</v>
      </c>
      <c r="F27" s="28">
        <v>1</v>
      </c>
      <c r="G27" s="35" t="s">
        <v>45</v>
      </c>
      <c r="H27" s="30">
        <v>1200</v>
      </c>
      <c r="I27" s="30">
        <f t="shared" si="1"/>
        <v>1200</v>
      </c>
      <c r="J27" s="61" t="s">
        <v>58</v>
      </c>
    </row>
    <row r="28" s="4" customFormat="1" spans="1:10">
      <c r="A28" s="34"/>
      <c r="B28" s="28"/>
      <c r="C28" s="28" t="s">
        <v>59</v>
      </c>
      <c r="D28" s="28">
        <v>1</v>
      </c>
      <c r="E28" s="28" t="s">
        <v>22</v>
      </c>
      <c r="F28" s="28">
        <v>138</v>
      </c>
      <c r="G28" s="35" t="s">
        <v>52</v>
      </c>
      <c r="H28" s="30">
        <v>10</v>
      </c>
      <c r="I28" s="30">
        <f t="shared" si="1"/>
        <v>1380</v>
      </c>
      <c r="J28" s="61" t="s">
        <v>60</v>
      </c>
    </row>
    <row r="29" s="4" customFormat="1" spans="1:10">
      <c r="A29" s="34"/>
      <c r="B29" s="28"/>
      <c r="C29" s="28" t="s">
        <v>61</v>
      </c>
      <c r="D29" s="28">
        <v>1</v>
      </c>
      <c r="E29" s="28" t="s">
        <v>22</v>
      </c>
      <c r="F29" s="28">
        <v>1</v>
      </c>
      <c r="G29" s="35" t="s">
        <v>23</v>
      </c>
      <c r="H29" s="30">
        <v>39</v>
      </c>
      <c r="I29" s="30">
        <f t="shared" si="1"/>
        <v>39</v>
      </c>
      <c r="J29" s="61" t="s">
        <v>62</v>
      </c>
    </row>
    <row r="30" s="4" customFormat="1" ht="26" spans="1:10">
      <c r="A30" s="34"/>
      <c r="B30" s="28"/>
      <c r="C30" s="28" t="s">
        <v>63</v>
      </c>
      <c r="D30" s="28">
        <v>1</v>
      </c>
      <c r="E30" s="28" t="s">
        <v>40</v>
      </c>
      <c r="F30" s="28">
        <v>1</v>
      </c>
      <c r="G30" s="35" t="s">
        <v>45</v>
      </c>
      <c r="H30" s="30">
        <v>1200</v>
      </c>
      <c r="I30" s="30">
        <f t="shared" ref="I30:I33" si="2">D30*F30*H30</f>
        <v>1200</v>
      </c>
      <c r="J30" s="61" t="s">
        <v>64</v>
      </c>
    </row>
    <row r="31" s="4" customFormat="1" spans="1:10">
      <c r="A31" s="34"/>
      <c r="B31" s="28"/>
      <c r="C31" s="28" t="s">
        <v>65</v>
      </c>
      <c r="D31" s="28">
        <v>1</v>
      </c>
      <c r="E31" s="28" t="s">
        <v>22</v>
      </c>
      <c r="F31" s="28">
        <v>143</v>
      </c>
      <c r="G31" s="35" t="s">
        <v>52</v>
      </c>
      <c r="H31" s="30">
        <v>10</v>
      </c>
      <c r="I31" s="30">
        <f t="shared" si="2"/>
        <v>1430</v>
      </c>
      <c r="J31" s="61" t="s">
        <v>66</v>
      </c>
    </row>
    <row r="32" s="4" customFormat="1" spans="1:10">
      <c r="A32" s="34"/>
      <c r="B32" s="28"/>
      <c r="C32" s="28" t="s">
        <v>67</v>
      </c>
      <c r="D32" s="28">
        <v>1</v>
      </c>
      <c r="E32" s="28" t="s">
        <v>22</v>
      </c>
      <c r="F32" s="28">
        <v>1</v>
      </c>
      <c r="G32" s="35" t="s">
        <v>23</v>
      </c>
      <c r="H32" s="30">
        <v>39</v>
      </c>
      <c r="I32" s="30">
        <f t="shared" si="2"/>
        <v>39</v>
      </c>
      <c r="J32" s="61" t="s">
        <v>68</v>
      </c>
    </row>
    <row r="33" s="4" customFormat="1" spans="1:10">
      <c r="A33" s="34"/>
      <c r="B33" s="28"/>
      <c r="C33" s="28" t="s">
        <v>69</v>
      </c>
      <c r="D33" s="28">
        <v>1</v>
      </c>
      <c r="E33" s="28" t="s">
        <v>34</v>
      </c>
      <c r="F33" s="28">
        <v>1</v>
      </c>
      <c r="G33" s="28" t="s">
        <v>70</v>
      </c>
      <c r="H33" s="30">
        <v>300</v>
      </c>
      <c r="I33" s="30">
        <f t="shared" si="2"/>
        <v>300</v>
      </c>
      <c r="J33" s="61"/>
    </row>
    <row r="34" s="4" customFormat="1" spans="1:10">
      <c r="A34" s="34"/>
      <c r="B34" s="33" t="s">
        <v>71</v>
      </c>
      <c r="C34" s="33"/>
      <c r="D34" s="33"/>
      <c r="E34" s="33"/>
      <c r="F34" s="33"/>
      <c r="G34" s="33"/>
      <c r="H34" s="33"/>
      <c r="I34" s="60">
        <f>SUM(I19:I33)</f>
        <v>39278</v>
      </c>
      <c r="J34" s="58"/>
    </row>
    <row r="35" s="4" customFormat="1" spans="1:10">
      <c r="A35" s="34" t="s">
        <v>72</v>
      </c>
      <c r="B35" s="36" t="s">
        <v>73</v>
      </c>
      <c r="C35" s="28" t="s">
        <v>74</v>
      </c>
      <c r="D35" s="29">
        <v>55</v>
      </c>
      <c r="E35" s="35" t="s">
        <v>70</v>
      </c>
      <c r="F35" s="29">
        <v>1</v>
      </c>
      <c r="G35" s="35" t="s">
        <v>75</v>
      </c>
      <c r="H35" s="30">
        <v>280</v>
      </c>
      <c r="I35" s="41">
        <f t="shared" ref="I35:I41" si="3">D35*F35*H35</f>
        <v>15400</v>
      </c>
      <c r="J35" s="58" t="s">
        <v>76</v>
      </c>
    </row>
    <row r="36" s="4" customFormat="1" spans="1:11">
      <c r="A36" s="34"/>
      <c r="B36" s="37"/>
      <c r="C36" s="28" t="s">
        <v>74</v>
      </c>
      <c r="D36" s="29">
        <v>53</v>
      </c>
      <c r="E36" s="35" t="s">
        <v>70</v>
      </c>
      <c r="F36" s="29">
        <v>1</v>
      </c>
      <c r="G36" s="35" t="s">
        <v>75</v>
      </c>
      <c r="H36" s="30">
        <v>280</v>
      </c>
      <c r="I36" s="41">
        <f t="shared" si="3"/>
        <v>14840</v>
      </c>
      <c r="J36" s="58" t="s">
        <v>77</v>
      </c>
      <c r="K36" s="62"/>
    </row>
    <row r="37" s="4" customFormat="1" spans="1:11">
      <c r="A37" s="34"/>
      <c r="B37" s="37"/>
      <c r="C37" s="28" t="s">
        <v>78</v>
      </c>
      <c r="D37" s="29">
        <v>6</v>
      </c>
      <c r="E37" s="35" t="s">
        <v>70</v>
      </c>
      <c r="F37" s="29">
        <v>2</v>
      </c>
      <c r="G37" s="35" t="s">
        <v>75</v>
      </c>
      <c r="H37" s="30">
        <v>380</v>
      </c>
      <c r="I37" s="41">
        <f t="shared" si="3"/>
        <v>4560</v>
      </c>
      <c r="J37" s="58" t="s">
        <v>79</v>
      </c>
      <c r="K37" s="62"/>
    </row>
    <row r="38" s="4" customFormat="1" spans="1:11">
      <c r="A38" s="34"/>
      <c r="B38" s="37"/>
      <c r="C38" s="28" t="s">
        <v>80</v>
      </c>
      <c r="D38" s="29">
        <v>18</v>
      </c>
      <c r="E38" s="35" t="s">
        <v>70</v>
      </c>
      <c r="F38" s="29">
        <v>1</v>
      </c>
      <c r="G38" s="35" t="s">
        <v>75</v>
      </c>
      <c r="H38" s="30">
        <v>280</v>
      </c>
      <c r="I38" s="41">
        <f t="shared" si="3"/>
        <v>5040</v>
      </c>
      <c r="J38" s="58" t="s">
        <v>81</v>
      </c>
      <c r="K38" s="62"/>
    </row>
    <row r="39" s="4" customFormat="1" spans="1:11">
      <c r="A39" s="34"/>
      <c r="B39" s="37"/>
      <c r="C39" s="28" t="s">
        <v>80</v>
      </c>
      <c r="D39" s="29">
        <v>15</v>
      </c>
      <c r="E39" s="35" t="s">
        <v>70</v>
      </c>
      <c r="F39" s="29">
        <v>1</v>
      </c>
      <c r="G39" s="35" t="s">
        <v>75</v>
      </c>
      <c r="H39" s="30">
        <v>280</v>
      </c>
      <c r="I39" s="41">
        <f t="shared" si="3"/>
        <v>4200</v>
      </c>
      <c r="J39" s="58" t="s">
        <v>82</v>
      </c>
      <c r="K39" s="62"/>
    </row>
    <row r="40" s="4" customFormat="1" spans="1:11">
      <c r="A40" s="34"/>
      <c r="B40" s="36" t="s">
        <v>83</v>
      </c>
      <c r="C40" s="38" t="s">
        <v>84</v>
      </c>
      <c r="D40" s="39">
        <v>3</v>
      </c>
      <c r="E40" s="40" t="s">
        <v>70</v>
      </c>
      <c r="F40" s="39">
        <v>1</v>
      </c>
      <c r="G40" s="40" t="s">
        <v>75</v>
      </c>
      <c r="H40" s="41">
        <v>600</v>
      </c>
      <c r="I40" s="41">
        <f t="shared" si="3"/>
        <v>1800</v>
      </c>
      <c r="J40" s="63" t="s">
        <v>85</v>
      </c>
      <c r="K40" s="62"/>
    </row>
    <row r="41" s="4" customFormat="1" spans="1:11">
      <c r="A41" s="34"/>
      <c r="B41" s="37"/>
      <c r="C41" s="38" t="s">
        <v>84</v>
      </c>
      <c r="D41" s="39">
        <v>24</v>
      </c>
      <c r="E41" s="40" t="s">
        <v>70</v>
      </c>
      <c r="F41" s="39">
        <v>1</v>
      </c>
      <c r="G41" s="40" t="s">
        <v>75</v>
      </c>
      <c r="H41" s="41">
        <v>600</v>
      </c>
      <c r="I41" s="41">
        <f t="shared" si="3"/>
        <v>14400</v>
      </c>
      <c r="J41" s="63" t="s">
        <v>86</v>
      </c>
      <c r="K41" s="62"/>
    </row>
    <row r="42" s="4" customFormat="1" spans="1:11">
      <c r="A42" s="34"/>
      <c r="B42" s="37"/>
      <c r="C42" s="38" t="s">
        <v>84</v>
      </c>
      <c r="D42" s="39">
        <v>23</v>
      </c>
      <c r="E42" s="40" t="s">
        <v>70</v>
      </c>
      <c r="F42" s="39">
        <v>1</v>
      </c>
      <c r="G42" s="40" t="s">
        <v>75</v>
      </c>
      <c r="H42" s="41">
        <v>600</v>
      </c>
      <c r="I42" s="41">
        <f t="shared" ref="I42:I47" si="4">D42*F42*H42</f>
        <v>13800</v>
      </c>
      <c r="J42" s="63" t="s">
        <v>87</v>
      </c>
      <c r="K42" s="64"/>
    </row>
    <row r="43" s="4" customFormat="1" spans="1:11">
      <c r="A43" s="34"/>
      <c r="B43" s="37"/>
      <c r="C43" s="38" t="s">
        <v>84</v>
      </c>
      <c r="D43" s="39">
        <v>4</v>
      </c>
      <c r="E43" s="40" t="s">
        <v>70</v>
      </c>
      <c r="F43" s="39">
        <v>1</v>
      </c>
      <c r="G43" s="40" t="s">
        <v>75</v>
      </c>
      <c r="H43" s="41">
        <v>600</v>
      </c>
      <c r="I43" s="41">
        <f t="shared" si="4"/>
        <v>2400</v>
      </c>
      <c r="J43" s="63" t="s">
        <v>88</v>
      </c>
      <c r="K43" s="64"/>
    </row>
    <row r="44" s="4" customFormat="1" spans="1:11">
      <c r="A44" s="34"/>
      <c r="B44" s="37"/>
      <c r="C44" s="38" t="s">
        <v>74</v>
      </c>
      <c r="D44" s="39">
        <v>1</v>
      </c>
      <c r="E44" s="40" t="s">
        <v>70</v>
      </c>
      <c r="F44" s="39">
        <v>1</v>
      </c>
      <c r="G44" s="40" t="s">
        <v>75</v>
      </c>
      <c r="H44" s="41">
        <v>600</v>
      </c>
      <c r="I44" s="41">
        <f t="shared" si="4"/>
        <v>600</v>
      </c>
      <c r="J44" s="63" t="s">
        <v>89</v>
      </c>
      <c r="K44" s="64"/>
    </row>
    <row r="45" s="4" customFormat="1" spans="1:11">
      <c r="A45" s="34"/>
      <c r="B45" s="37"/>
      <c r="C45" s="38" t="s">
        <v>74</v>
      </c>
      <c r="D45" s="39">
        <v>1</v>
      </c>
      <c r="E45" s="40" t="s">
        <v>70</v>
      </c>
      <c r="F45" s="39">
        <v>1</v>
      </c>
      <c r="G45" s="40" t="s">
        <v>75</v>
      </c>
      <c r="H45" s="41">
        <v>600</v>
      </c>
      <c r="I45" s="41">
        <f t="shared" si="4"/>
        <v>600</v>
      </c>
      <c r="J45" s="63" t="s">
        <v>90</v>
      </c>
      <c r="K45" s="64"/>
    </row>
    <row r="46" s="4" customFormat="1" spans="1:11">
      <c r="A46" s="34"/>
      <c r="B46" s="37"/>
      <c r="C46" s="38" t="s">
        <v>91</v>
      </c>
      <c r="D46" s="39">
        <v>1</v>
      </c>
      <c r="E46" s="40" t="s">
        <v>70</v>
      </c>
      <c r="F46" s="39">
        <v>2</v>
      </c>
      <c r="G46" s="40" t="s">
        <v>75</v>
      </c>
      <c r="H46" s="41">
        <v>900</v>
      </c>
      <c r="I46" s="41">
        <f t="shared" si="4"/>
        <v>1800</v>
      </c>
      <c r="J46" s="63" t="s">
        <v>92</v>
      </c>
      <c r="K46" s="64"/>
    </row>
    <row r="47" s="4" customFormat="1" spans="1:11">
      <c r="A47" s="34"/>
      <c r="B47" s="37"/>
      <c r="C47" s="38" t="s">
        <v>93</v>
      </c>
      <c r="D47" s="39">
        <v>1</v>
      </c>
      <c r="E47" s="40" t="s">
        <v>22</v>
      </c>
      <c r="F47" s="39">
        <v>1</v>
      </c>
      <c r="G47" s="40" t="s">
        <v>23</v>
      </c>
      <c r="H47" s="41">
        <v>1114.99</v>
      </c>
      <c r="I47" s="41">
        <f t="shared" si="4"/>
        <v>1114.99</v>
      </c>
      <c r="J47" s="63"/>
      <c r="K47" s="64"/>
    </row>
    <row r="48" s="4" customFormat="1" spans="1:11">
      <c r="A48" s="34"/>
      <c r="B48" s="42" t="s">
        <v>94</v>
      </c>
      <c r="C48" s="28" t="s">
        <v>95</v>
      </c>
      <c r="D48" s="28">
        <v>1</v>
      </c>
      <c r="E48" s="28" t="s">
        <v>70</v>
      </c>
      <c r="F48" s="28">
        <v>1</v>
      </c>
      <c r="G48" s="28" t="s">
        <v>75</v>
      </c>
      <c r="H48" s="28">
        <v>700</v>
      </c>
      <c r="I48" s="41">
        <f>D48*F48*H48</f>
        <v>700</v>
      </c>
      <c r="J48" s="58" t="s">
        <v>96</v>
      </c>
      <c r="K48" s="64"/>
    </row>
    <row r="49" s="4" customFormat="1" spans="1:11">
      <c r="A49" s="34"/>
      <c r="B49" s="43"/>
      <c r="C49" s="28" t="s">
        <v>97</v>
      </c>
      <c r="D49" s="28">
        <v>1</v>
      </c>
      <c r="E49" s="28" t="s">
        <v>70</v>
      </c>
      <c r="F49" s="28">
        <v>1</v>
      </c>
      <c r="G49" s="28" t="s">
        <v>75</v>
      </c>
      <c r="H49" s="28">
        <v>600</v>
      </c>
      <c r="I49" s="41">
        <f>D49*F49*H49</f>
        <v>600</v>
      </c>
      <c r="J49" s="58" t="s">
        <v>96</v>
      </c>
      <c r="K49" s="64"/>
    </row>
    <row r="50" s="4" customFormat="1" spans="1:11">
      <c r="A50" s="34"/>
      <c r="B50" s="44"/>
      <c r="C50" s="38" t="s">
        <v>93</v>
      </c>
      <c r="D50" s="28">
        <v>1</v>
      </c>
      <c r="E50" s="28" t="s">
        <v>22</v>
      </c>
      <c r="F50" s="28">
        <v>1</v>
      </c>
      <c r="G50" s="28" t="s">
        <v>23</v>
      </c>
      <c r="H50" s="28">
        <v>88.19</v>
      </c>
      <c r="I50" s="41">
        <f>D50*F50*H50</f>
        <v>88.19</v>
      </c>
      <c r="J50" s="58"/>
      <c r="K50" s="64"/>
    </row>
    <row r="51" s="4" customFormat="1" spans="1:11">
      <c r="A51" s="34"/>
      <c r="B51" s="33" t="s">
        <v>98</v>
      </c>
      <c r="C51" s="33"/>
      <c r="D51" s="33"/>
      <c r="E51" s="33"/>
      <c r="F51" s="33"/>
      <c r="G51" s="33"/>
      <c r="H51" s="33"/>
      <c r="I51" s="65">
        <f>SUM(I35:I50)</f>
        <v>81943.18</v>
      </c>
      <c r="J51" s="58"/>
      <c r="K51" s="64"/>
    </row>
    <row r="52" s="4" customFormat="1" spans="1:11">
      <c r="A52" s="45" t="s">
        <v>99</v>
      </c>
      <c r="B52" s="46" t="s">
        <v>100</v>
      </c>
      <c r="C52" s="46" t="s">
        <v>101</v>
      </c>
      <c r="D52" s="47">
        <v>270</v>
      </c>
      <c r="E52" s="48" t="s">
        <v>34</v>
      </c>
      <c r="F52" s="47">
        <v>1</v>
      </c>
      <c r="G52" s="48" t="s">
        <v>102</v>
      </c>
      <c r="H52" s="49">
        <v>50</v>
      </c>
      <c r="I52" s="49">
        <f>(D52*F52*H52)</f>
        <v>13500</v>
      </c>
      <c r="J52" s="66" t="s">
        <v>103</v>
      </c>
      <c r="K52" s="64"/>
    </row>
    <row r="53" s="4" customFormat="1" spans="1:11">
      <c r="A53" s="45"/>
      <c r="B53" s="46"/>
      <c r="C53" s="38" t="s">
        <v>104</v>
      </c>
      <c r="D53" s="39">
        <v>44</v>
      </c>
      <c r="E53" s="40" t="s">
        <v>34</v>
      </c>
      <c r="F53" s="39">
        <v>1</v>
      </c>
      <c r="G53" s="40" t="s">
        <v>102</v>
      </c>
      <c r="H53" s="41">
        <v>258</v>
      </c>
      <c r="I53" s="41">
        <f>(D53*F53*H53)</f>
        <v>11352</v>
      </c>
      <c r="J53" s="66" t="s">
        <v>103</v>
      </c>
      <c r="K53" s="64"/>
    </row>
    <row r="54" s="4" customFormat="1" spans="1:11">
      <c r="A54" s="45"/>
      <c r="B54" s="38"/>
      <c r="C54" s="38" t="s">
        <v>105</v>
      </c>
      <c r="D54" s="39">
        <v>2</v>
      </c>
      <c r="E54" s="40" t="s">
        <v>70</v>
      </c>
      <c r="F54" s="39">
        <v>1</v>
      </c>
      <c r="G54" s="40" t="s">
        <v>23</v>
      </c>
      <c r="H54" s="41">
        <v>488</v>
      </c>
      <c r="I54" s="41">
        <f t="shared" ref="I54:I57" si="5">(D54*F54*H54)</f>
        <v>976</v>
      </c>
      <c r="J54" s="58"/>
      <c r="K54" s="64"/>
    </row>
    <row r="55" s="4" customFormat="1" spans="1:11">
      <c r="A55" s="45"/>
      <c r="B55" s="38" t="s">
        <v>106</v>
      </c>
      <c r="C55" s="38" t="s">
        <v>107</v>
      </c>
      <c r="D55" s="38">
        <v>1</v>
      </c>
      <c r="E55" s="40" t="s">
        <v>22</v>
      </c>
      <c r="F55" s="39">
        <v>1</v>
      </c>
      <c r="G55" s="40" t="s">
        <v>102</v>
      </c>
      <c r="H55" s="41">
        <v>2803</v>
      </c>
      <c r="I55" s="41">
        <f t="shared" si="5"/>
        <v>2803</v>
      </c>
      <c r="J55" s="58" t="s">
        <v>108</v>
      </c>
      <c r="K55" s="64"/>
    </row>
    <row r="56" s="3" customFormat="1" spans="1:11">
      <c r="A56" s="45"/>
      <c r="B56" s="38" t="s">
        <v>109</v>
      </c>
      <c r="C56" s="38" t="s">
        <v>104</v>
      </c>
      <c r="D56" s="38">
        <v>1</v>
      </c>
      <c r="E56" s="40" t="s">
        <v>22</v>
      </c>
      <c r="F56" s="39">
        <v>1</v>
      </c>
      <c r="G56" s="40" t="s">
        <v>102</v>
      </c>
      <c r="H56" s="41">
        <v>807</v>
      </c>
      <c r="I56" s="41">
        <f t="shared" si="5"/>
        <v>807</v>
      </c>
      <c r="J56" s="63" t="s">
        <v>110</v>
      </c>
      <c r="K56" s="67"/>
    </row>
    <row r="57" s="3" customFormat="1" spans="1:11">
      <c r="A57" s="45"/>
      <c r="B57" s="38" t="s">
        <v>111</v>
      </c>
      <c r="C57" s="38" t="s">
        <v>104</v>
      </c>
      <c r="D57" s="38">
        <v>120</v>
      </c>
      <c r="E57" s="40" t="s">
        <v>34</v>
      </c>
      <c r="F57" s="39">
        <v>1</v>
      </c>
      <c r="G57" s="40" t="s">
        <v>102</v>
      </c>
      <c r="H57" s="41">
        <v>50</v>
      </c>
      <c r="I57" s="41">
        <f t="shared" si="5"/>
        <v>6000</v>
      </c>
      <c r="J57" s="63" t="s">
        <v>112</v>
      </c>
      <c r="K57" s="67"/>
    </row>
    <row r="58" s="4" customFormat="1" spans="1:11">
      <c r="A58" s="45"/>
      <c r="B58" s="33" t="s">
        <v>113</v>
      </c>
      <c r="C58" s="33"/>
      <c r="D58" s="33"/>
      <c r="E58" s="33"/>
      <c r="F58" s="33"/>
      <c r="G58" s="33"/>
      <c r="H58" s="33"/>
      <c r="I58" s="60">
        <f>SUM(I52:I57)</f>
        <v>35438</v>
      </c>
      <c r="J58" s="58"/>
      <c r="K58" s="64"/>
    </row>
    <row r="59" s="4" customFormat="1" spans="1:11">
      <c r="A59" s="50" t="s">
        <v>114</v>
      </c>
      <c r="B59" s="31" t="s">
        <v>115</v>
      </c>
      <c r="C59" s="32" t="s">
        <v>116</v>
      </c>
      <c r="D59" s="51">
        <v>8</v>
      </c>
      <c r="E59" s="52" t="s">
        <v>40</v>
      </c>
      <c r="F59" s="51">
        <v>2</v>
      </c>
      <c r="G59" s="52" t="s">
        <v>117</v>
      </c>
      <c r="H59" s="53">
        <v>15</v>
      </c>
      <c r="I59" s="30">
        <f>(D59*F59*H59)</f>
        <v>240</v>
      </c>
      <c r="J59" s="58"/>
      <c r="K59" s="64"/>
    </row>
    <row r="60" s="4" customFormat="1" spans="1:11">
      <c r="A60" s="45"/>
      <c r="B60" s="31"/>
      <c r="C60" s="28" t="s">
        <v>118</v>
      </c>
      <c r="D60" s="29">
        <v>8</v>
      </c>
      <c r="E60" s="35" t="s">
        <v>117</v>
      </c>
      <c r="F60" s="29">
        <v>1</v>
      </c>
      <c r="G60" s="35" t="s">
        <v>23</v>
      </c>
      <c r="H60" s="30">
        <v>15</v>
      </c>
      <c r="I60" s="30">
        <f>(D60*F60*H60)</f>
        <v>120</v>
      </c>
      <c r="J60" s="58"/>
      <c r="K60" s="64"/>
    </row>
    <row r="61" s="4" customFormat="1" spans="1:11">
      <c r="A61" s="45"/>
      <c r="B61" s="31"/>
      <c r="C61" s="32" t="s">
        <v>119</v>
      </c>
      <c r="D61" s="51">
        <v>2</v>
      </c>
      <c r="E61" s="52" t="s">
        <v>120</v>
      </c>
      <c r="F61" s="51">
        <v>2</v>
      </c>
      <c r="G61" s="52" t="s">
        <v>121</v>
      </c>
      <c r="H61" s="53">
        <v>120</v>
      </c>
      <c r="I61" s="30">
        <f>(D61*F61*H61)</f>
        <v>480</v>
      </c>
      <c r="J61" s="58"/>
      <c r="K61" s="64"/>
    </row>
    <row r="62" s="4" customFormat="1" spans="1:11">
      <c r="A62" s="45"/>
      <c r="B62" s="31"/>
      <c r="C62" s="28" t="s">
        <v>122</v>
      </c>
      <c r="D62" s="29">
        <v>4</v>
      </c>
      <c r="E62" s="35" t="s">
        <v>121</v>
      </c>
      <c r="F62" s="29">
        <v>1</v>
      </c>
      <c r="G62" s="35" t="s">
        <v>23</v>
      </c>
      <c r="H62" s="30">
        <v>40</v>
      </c>
      <c r="I62" s="30">
        <f>(D62*F62*H62)</f>
        <v>160</v>
      </c>
      <c r="J62" s="58"/>
      <c r="K62" s="64"/>
    </row>
    <row r="63" s="4" customFormat="1" spans="1:10">
      <c r="A63" s="45"/>
      <c r="B63" s="32"/>
      <c r="C63" s="28" t="s">
        <v>123</v>
      </c>
      <c r="D63" s="29">
        <v>160</v>
      </c>
      <c r="E63" s="35" t="s">
        <v>117</v>
      </c>
      <c r="F63" s="29">
        <v>1</v>
      </c>
      <c r="G63" s="35" t="s">
        <v>23</v>
      </c>
      <c r="H63" s="30">
        <v>1</v>
      </c>
      <c r="I63" s="30">
        <f>(D63*F63*H63)</f>
        <v>160</v>
      </c>
      <c r="J63" s="58"/>
    </row>
    <row r="64" s="4" customFormat="1" spans="1:10">
      <c r="A64" s="54"/>
      <c r="B64" s="33" t="s">
        <v>124</v>
      </c>
      <c r="C64" s="33"/>
      <c r="D64" s="33"/>
      <c r="E64" s="33"/>
      <c r="F64" s="33"/>
      <c r="G64" s="33"/>
      <c r="H64" s="33"/>
      <c r="I64" s="60">
        <f>SUM(I59:I63)</f>
        <v>1160</v>
      </c>
      <c r="J64" s="58"/>
    </row>
    <row r="65" s="4" customFormat="1" spans="1:10">
      <c r="A65" s="45" t="s">
        <v>125</v>
      </c>
      <c r="B65" s="31" t="s">
        <v>126</v>
      </c>
      <c r="C65" s="32" t="s">
        <v>127</v>
      </c>
      <c r="D65" s="51">
        <v>3</v>
      </c>
      <c r="E65" s="52" t="s">
        <v>34</v>
      </c>
      <c r="F65" s="51">
        <v>2</v>
      </c>
      <c r="G65" s="52" t="s">
        <v>41</v>
      </c>
      <c r="H65" s="53">
        <v>65.5</v>
      </c>
      <c r="I65" s="53">
        <f>D65*F65*H65</f>
        <v>393</v>
      </c>
      <c r="J65" s="66" t="s">
        <v>128</v>
      </c>
    </row>
    <row r="66" s="4" customFormat="1" spans="1:10">
      <c r="A66" s="45"/>
      <c r="B66" s="27" t="s">
        <v>129</v>
      </c>
      <c r="C66" s="28" t="s">
        <v>130</v>
      </c>
      <c r="D66" s="29">
        <v>10</v>
      </c>
      <c r="E66" s="35" t="s">
        <v>131</v>
      </c>
      <c r="F66" s="29">
        <v>1</v>
      </c>
      <c r="G66" s="35" t="s">
        <v>22</v>
      </c>
      <c r="H66" s="30">
        <v>500</v>
      </c>
      <c r="I66" s="30">
        <f>D66*F66*H66</f>
        <v>5000</v>
      </c>
      <c r="J66" s="58" t="s">
        <v>132</v>
      </c>
    </row>
    <row r="67" s="4" customFormat="1" spans="1:10">
      <c r="A67" s="45"/>
      <c r="B67" s="27" t="s">
        <v>133</v>
      </c>
      <c r="C67" s="28" t="s">
        <v>134</v>
      </c>
      <c r="D67" s="29">
        <v>8</v>
      </c>
      <c r="E67" s="35" t="s">
        <v>135</v>
      </c>
      <c r="F67" s="29">
        <v>1</v>
      </c>
      <c r="G67" s="35" t="s">
        <v>23</v>
      </c>
      <c r="H67" s="30">
        <v>280</v>
      </c>
      <c r="I67" s="30">
        <f>D67*F67*H67</f>
        <v>2240</v>
      </c>
      <c r="J67" s="58" t="s">
        <v>136</v>
      </c>
    </row>
    <row r="68" s="4" customFormat="1" spans="1:10">
      <c r="A68" s="45"/>
      <c r="B68" s="32"/>
      <c r="C68" s="28" t="s">
        <v>137</v>
      </c>
      <c r="D68" s="29">
        <v>2</v>
      </c>
      <c r="E68" s="35" t="s">
        <v>70</v>
      </c>
      <c r="F68" s="29">
        <v>1</v>
      </c>
      <c r="G68" s="35" t="s">
        <v>75</v>
      </c>
      <c r="H68" s="30">
        <v>146.5</v>
      </c>
      <c r="I68" s="30">
        <f>D68*F68*H68</f>
        <v>293</v>
      </c>
      <c r="J68" s="58"/>
    </row>
    <row r="69" s="4" customFormat="1" spans="1:10">
      <c r="A69" s="45"/>
      <c r="B69" s="27" t="s">
        <v>138</v>
      </c>
      <c r="C69" s="28" t="s">
        <v>139</v>
      </c>
      <c r="D69" s="29">
        <v>17</v>
      </c>
      <c r="E69" s="35" t="s">
        <v>131</v>
      </c>
      <c r="F69" s="29">
        <v>1</v>
      </c>
      <c r="G69" s="35" t="s">
        <v>45</v>
      </c>
      <c r="H69" s="30">
        <v>130</v>
      </c>
      <c r="I69" s="30">
        <f>D69*F69*H69</f>
        <v>2210</v>
      </c>
      <c r="J69" s="58" t="s">
        <v>140</v>
      </c>
    </row>
    <row r="70" s="4" customFormat="1" ht="14" spans="1:10">
      <c r="A70" s="45"/>
      <c r="B70" s="68" t="s">
        <v>141</v>
      </c>
      <c r="C70" s="28" t="s">
        <v>142</v>
      </c>
      <c r="D70" s="29">
        <v>1</v>
      </c>
      <c r="E70" s="35" t="s">
        <v>22</v>
      </c>
      <c r="F70" s="29">
        <v>1</v>
      </c>
      <c r="G70" s="35" t="s">
        <v>23</v>
      </c>
      <c r="H70" s="30">
        <v>54.4</v>
      </c>
      <c r="I70" s="30">
        <f>D70*F70*H70</f>
        <v>54.4</v>
      </c>
      <c r="J70" s="58"/>
    </row>
    <row r="71" s="4" customFormat="1" spans="1:10">
      <c r="A71" s="45"/>
      <c r="B71" s="28" t="s">
        <v>143</v>
      </c>
      <c r="C71" s="28" t="s">
        <v>144</v>
      </c>
      <c r="D71" s="29">
        <v>1</v>
      </c>
      <c r="E71" s="35" t="s">
        <v>22</v>
      </c>
      <c r="F71" s="29">
        <v>1</v>
      </c>
      <c r="G71" s="35" t="s">
        <v>23</v>
      </c>
      <c r="H71" s="30">
        <v>149.91</v>
      </c>
      <c r="I71" s="30">
        <f>D71*F71*H71</f>
        <v>149.91</v>
      </c>
      <c r="J71" s="58"/>
    </row>
    <row r="72" s="4" customFormat="1" spans="1:10">
      <c r="A72" s="54"/>
      <c r="B72" s="33" t="s">
        <v>145</v>
      </c>
      <c r="C72" s="33"/>
      <c r="D72" s="33"/>
      <c r="E72" s="33"/>
      <c r="F72" s="33"/>
      <c r="G72" s="33"/>
      <c r="H72" s="33"/>
      <c r="I72" s="60">
        <f>SUM(I65:I71)</f>
        <v>10340.31</v>
      </c>
      <c r="J72" s="58"/>
    </row>
    <row r="73" s="5" customFormat="1" spans="1:10">
      <c r="A73" s="69" t="s">
        <v>146</v>
      </c>
      <c r="B73" s="70" t="s">
        <v>147</v>
      </c>
      <c r="C73" s="71"/>
      <c r="D73" s="71"/>
      <c r="E73" s="71"/>
      <c r="F73" s="71"/>
      <c r="G73" s="71"/>
      <c r="H73" s="72"/>
      <c r="I73" s="60">
        <f>I18+I34+I51+I58+I64+I72</f>
        <v>172876.99</v>
      </c>
      <c r="J73" s="79"/>
    </row>
    <row r="74" s="5" customFormat="1" spans="1:10">
      <c r="A74" s="69" t="s">
        <v>148</v>
      </c>
      <c r="B74" s="70">
        <v>0.08</v>
      </c>
      <c r="C74" s="71"/>
      <c r="D74" s="71"/>
      <c r="E74" s="71"/>
      <c r="F74" s="71"/>
      <c r="G74" s="71"/>
      <c r="H74" s="72"/>
      <c r="I74" s="60">
        <f>(I51*B74)</f>
        <v>6555.4544</v>
      </c>
      <c r="J74" s="79"/>
    </row>
    <row r="75" s="5" customFormat="1" spans="1:10">
      <c r="A75" s="73" t="s">
        <v>149</v>
      </c>
      <c r="B75" s="70">
        <v>0.1</v>
      </c>
      <c r="C75" s="71"/>
      <c r="D75" s="71"/>
      <c r="E75" s="71"/>
      <c r="F75" s="71"/>
      <c r="G75" s="71"/>
      <c r="H75" s="72"/>
      <c r="I75" s="60">
        <f>(I73-I51)*B75</f>
        <v>9093.381</v>
      </c>
      <c r="J75" s="80"/>
    </row>
    <row r="76" s="5" customFormat="1" spans="1:10">
      <c r="A76" s="34" t="s">
        <v>150</v>
      </c>
      <c r="B76" s="70">
        <v>0.06</v>
      </c>
      <c r="C76" s="71"/>
      <c r="D76" s="71"/>
      <c r="E76" s="71"/>
      <c r="F76" s="71"/>
      <c r="G76" s="71"/>
      <c r="H76" s="72"/>
      <c r="I76" s="60">
        <f>(I73+I75+I74)*B76</f>
        <v>11311.549524</v>
      </c>
      <c r="J76" s="80"/>
    </row>
    <row r="77" s="5" customFormat="1" ht="17.25" spans="1:10">
      <c r="A77" s="74" t="s">
        <v>151</v>
      </c>
      <c r="B77" s="75"/>
      <c r="C77" s="75"/>
      <c r="D77" s="75"/>
      <c r="E77" s="75"/>
      <c r="F77" s="75"/>
      <c r="G77" s="75"/>
      <c r="H77" s="75"/>
      <c r="I77" s="81">
        <f>I73+I75+I76+I74</f>
        <v>199837.374924</v>
      </c>
      <c r="J77" s="82"/>
    </row>
    <row r="78" spans="3:9">
      <c r="C78" s="6"/>
      <c r="F78" s="76"/>
      <c r="I78" s="83"/>
    </row>
    <row r="79" spans="3:7">
      <c r="C79" s="6"/>
      <c r="G79" s="77"/>
    </row>
    <row r="80" spans="3:7">
      <c r="C80" s="6"/>
      <c r="G80" s="78"/>
    </row>
    <row r="81" spans="3:3">
      <c r="C81" s="6"/>
    </row>
    <row r="82" spans="3:3">
      <c r="C82" s="6"/>
    </row>
    <row r="83" spans="3:3">
      <c r="C83" s="6"/>
    </row>
    <row r="84" spans="3:3">
      <c r="C84" s="6"/>
    </row>
    <row r="85" spans="3:3">
      <c r="C85" s="6"/>
    </row>
    <row r="86" spans="3:3">
      <c r="C86" s="6"/>
    </row>
    <row r="87" spans="3:3">
      <c r="C87" s="6"/>
    </row>
    <row r="88" spans="3:3">
      <c r="C88" s="6"/>
    </row>
    <row r="89" spans="3:3">
      <c r="C89" s="6"/>
    </row>
    <row r="90" spans="3:3">
      <c r="C90" s="6"/>
    </row>
    <row r="91" spans="3:3">
      <c r="C91" s="6"/>
    </row>
    <row r="92" spans="3:3">
      <c r="C92" s="6"/>
    </row>
    <row r="93" spans="3:3">
      <c r="C93" s="6"/>
    </row>
    <row r="94" spans="3:3">
      <c r="C94" s="6"/>
    </row>
    <row r="95" spans="3:3">
      <c r="C95" s="6"/>
    </row>
    <row r="96" spans="3:3">
      <c r="C96" s="6"/>
    </row>
    <row r="97" spans="3:3">
      <c r="C97" s="6"/>
    </row>
    <row r="98" spans="3:3">
      <c r="C98" s="6"/>
    </row>
    <row r="99" spans="3:3">
      <c r="C99" s="6"/>
    </row>
    <row r="100" spans="3:3">
      <c r="C100" s="6"/>
    </row>
    <row r="101" spans="3:3">
      <c r="C101" s="6"/>
    </row>
    <row r="102" spans="3:3">
      <c r="C102" s="6"/>
    </row>
    <row r="103" spans="3:3">
      <c r="C103" s="6"/>
    </row>
    <row r="104" spans="3:3">
      <c r="C104" s="6"/>
    </row>
    <row r="105" spans="3:3">
      <c r="C105" s="6"/>
    </row>
    <row r="106" spans="3:3">
      <c r="C106" s="6"/>
    </row>
    <row r="107" spans="3:3">
      <c r="C107" s="6"/>
    </row>
    <row r="108" spans="3:3">
      <c r="C108" s="6"/>
    </row>
    <row r="109" spans="3:3">
      <c r="C109" s="6"/>
    </row>
    <row r="110" spans="3:3">
      <c r="C110" s="6"/>
    </row>
    <row r="111" spans="3:3">
      <c r="C111" s="6"/>
    </row>
    <row r="112" spans="3:3">
      <c r="C112" s="6"/>
    </row>
    <row r="113" spans="3:3">
      <c r="C113" s="6"/>
    </row>
    <row r="114" spans="3:3">
      <c r="C114" s="6"/>
    </row>
    <row r="115" spans="3:3">
      <c r="C115" s="6"/>
    </row>
    <row r="116" spans="3:3">
      <c r="C116" s="6"/>
    </row>
    <row r="117" spans="3:3">
      <c r="C117" s="6"/>
    </row>
    <row r="118" spans="3:3">
      <c r="C118" s="6"/>
    </row>
    <row r="119" spans="3:3">
      <c r="C119" s="6"/>
    </row>
    <row r="120" spans="3:3">
      <c r="C120" s="6"/>
    </row>
    <row r="121" spans="3:3">
      <c r="C121" s="6"/>
    </row>
    <row r="122" spans="3:3">
      <c r="C122" s="6"/>
    </row>
    <row r="123" spans="3:3">
      <c r="C123" s="6"/>
    </row>
    <row r="124" spans="3:3">
      <c r="C124" s="6"/>
    </row>
    <row r="125" spans="3:3">
      <c r="C125" s="6"/>
    </row>
    <row r="126" spans="3:3">
      <c r="C126" s="6"/>
    </row>
    <row r="127" spans="3:3">
      <c r="C127" s="6"/>
    </row>
    <row r="128" spans="3:3">
      <c r="C128" s="6"/>
    </row>
    <row r="129" spans="3:3">
      <c r="C129" s="6"/>
    </row>
    <row r="130" spans="3:3">
      <c r="C130" s="6"/>
    </row>
    <row r="131" spans="3:3">
      <c r="C131" s="6"/>
    </row>
    <row r="132" spans="3:3">
      <c r="C132" s="6"/>
    </row>
    <row r="133" spans="3:3">
      <c r="C133" s="6"/>
    </row>
    <row r="134" spans="3:3">
      <c r="C134" s="6"/>
    </row>
    <row r="135" spans="3:3">
      <c r="C135" s="6"/>
    </row>
    <row r="136" spans="3:3">
      <c r="C136" s="6"/>
    </row>
    <row r="137" spans="3:3">
      <c r="C137" s="6"/>
    </row>
    <row r="138" spans="3:3">
      <c r="C138" s="6"/>
    </row>
    <row r="139" spans="3:3">
      <c r="C139" s="6"/>
    </row>
    <row r="140" spans="3:3">
      <c r="C140" s="6"/>
    </row>
    <row r="141" spans="3:3">
      <c r="C141" s="6"/>
    </row>
    <row r="142" spans="3:3">
      <c r="C142" s="6"/>
    </row>
    <row r="143" spans="3:3">
      <c r="C143" s="6"/>
    </row>
    <row r="144" spans="3:3">
      <c r="C144" s="6"/>
    </row>
    <row r="145" spans="3:3">
      <c r="C145" s="6"/>
    </row>
    <row r="146" spans="3:3">
      <c r="C146" s="6"/>
    </row>
    <row r="147" spans="3:3">
      <c r="C147" s="6"/>
    </row>
    <row r="148" spans="3:3">
      <c r="C148" s="6"/>
    </row>
    <row r="149" spans="3:3">
      <c r="C149" s="6"/>
    </row>
    <row r="150" spans="3:3">
      <c r="C150" s="6"/>
    </row>
    <row r="151" spans="3:3">
      <c r="C151" s="6"/>
    </row>
    <row r="152" spans="3:3">
      <c r="C152" s="6"/>
    </row>
    <row r="153" spans="3:3">
      <c r="C153" s="6"/>
    </row>
    <row r="154" spans="3:3">
      <c r="C154" s="6"/>
    </row>
    <row r="155" spans="3:3">
      <c r="C155" s="6"/>
    </row>
    <row r="156" spans="3:3">
      <c r="C156" s="6"/>
    </row>
    <row r="157" spans="3:3">
      <c r="C157" s="6"/>
    </row>
    <row r="158" spans="3:3">
      <c r="C158" s="6"/>
    </row>
    <row r="163" spans="3:6">
      <c r="C163" s="6"/>
      <c r="F163" s="6"/>
    </row>
    <row r="164" spans="3:6">
      <c r="C164" s="6"/>
      <c r="F164" s="6"/>
    </row>
    <row r="165" spans="3:6">
      <c r="C165" s="6"/>
      <c r="F165" s="6"/>
    </row>
    <row r="166" spans="3:6">
      <c r="C166" s="6"/>
      <c r="F166" s="6"/>
    </row>
    <row r="167" spans="3:6">
      <c r="C167" s="6"/>
      <c r="F167" s="6"/>
    </row>
    <row r="168" spans="3:6">
      <c r="C168" s="6"/>
      <c r="F168" s="6"/>
    </row>
    <row r="169" spans="3:6">
      <c r="C169" s="6"/>
      <c r="F169" s="6"/>
    </row>
    <row r="170" spans="3:6">
      <c r="C170" s="6"/>
      <c r="F170" s="6"/>
    </row>
    <row r="171" spans="3:6">
      <c r="C171" s="6"/>
      <c r="F171" s="6"/>
    </row>
    <row r="172" spans="3:6">
      <c r="C172" s="6"/>
      <c r="F172" s="6"/>
    </row>
    <row r="173" spans="3:6">
      <c r="C173" s="6"/>
      <c r="F173" s="6"/>
    </row>
    <row r="174" spans="3:6">
      <c r="C174" s="6"/>
      <c r="F174" s="6"/>
    </row>
    <row r="175" spans="3:6">
      <c r="C175" s="6"/>
      <c r="F175" s="6"/>
    </row>
    <row r="176" spans="3:6">
      <c r="C176" s="6"/>
      <c r="F176" s="6"/>
    </row>
    <row r="177" spans="3:6">
      <c r="C177" s="6"/>
      <c r="F177" s="6"/>
    </row>
    <row r="178" spans="3:6">
      <c r="C178" s="6"/>
      <c r="F178" s="6"/>
    </row>
    <row r="179" spans="3:6">
      <c r="C179" s="6"/>
      <c r="F179" s="6"/>
    </row>
    <row r="180" spans="3:6">
      <c r="C180" s="6"/>
      <c r="F180" s="6"/>
    </row>
    <row r="181" spans="3:6">
      <c r="C181" s="6"/>
      <c r="F181" s="6"/>
    </row>
    <row r="182" spans="3:6">
      <c r="C182" s="6"/>
      <c r="F182" s="6"/>
    </row>
    <row r="183" spans="3:6">
      <c r="C183" s="6"/>
      <c r="F183" s="6"/>
    </row>
    <row r="184" spans="3:6">
      <c r="C184" s="6"/>
      <c r="F184" s="6"/>
    </row>
    <row r="185" spans="3:6">
      <c r="C185" s="6"/>
      <c r="F185" s="6"/>
    </row>
    <row r="186" spans="3:6">
      <c r="C186" s="6"/>
      <c r="F186" s="6"/>
    </row>
    <row r="187" spans="3:6">
      <c r="C187" s="6"/>
      <c r="F187" s="6"/>
    </row>
    <row r="192" spans="3:6">
      <c r="C192" s="6"/>
      <c r="F192" s="6"/>
    </row>
    <row r="193" spans="3:6">
      <c r="C193" s="6"/>
      <c r="F193" s="6"/>
    </row>
    <row r="194" spans="3:6">
      <c r="C194" s="6"/>
      <c r="F194" s="6"/>
    </row>
    <row r="195" spans="3:6">
      <c r="C195" s="6"/>
      <c r="F195" s="6"/>
    </row>
    <row r="196" spans="3:6">
      <c r="C196" s="6"/>
      <c r="F196" s="6"/>
    </row>
    <row r="197" spans="3:6">
      <c r="C197" s="6"/>
      <c r="F197" s="6"/>
    </row>
    <row r="198" spans="3:6">
      <c r="C198" s="6"/>
      <c r="F198" s="6"/>
    </row>
    <row r="199" spans="3:6">
      <c r="C199" s="6"/>
      <c r="F199" s="6"/>
    </row>
    <row r="200" spans="3:6">
      <c r="C200" s="6"/>
      <c r="F200" s="6"/>
    </row>
    <row r="201" spans="3:6">
      <c r="C201" s="6"/>
      <c r="F201" s="6"/>
    </row>
    <row r="202" spans="3:6">
      <c r="C202" s="6"/>
      <c r="F202" s="6"/>
    </row>
    <row r="203" spans="3:6">
      <c r="C203" s="6"/>
      <c r="F203" s="6"/>
    </row>
    <row r="204" spans="3:6">
      <c r="C204" s="6"/>
      <c r="F204" s="6"/>
    </row>
    <row r="205" spans="3:6">
      <c r="C205" s="6"/>
      <c r="F205" s="6"/>
    </row>
    <row r="206" spans="3:6">
      <c r="C206" s="6"/>
      <c r="F206" s="6"/>
    </row>
    <row r="207" spans="3:6">
      <c r="C207" s="6"/>
      <c r="F207" s="6"/>
    </row>
    <row r="208" spans="3:6">
      <c r="C208" s="6"/>
      <c r="F208" s="6"/>
    </row>
    <row r="209" spans="3:6">
      <c r="C209" s="6"/>
      <c r="F209" s="6"/>
    </row>
    <row r="210" spans="3:6">
      <c r="C210" s="6"/>
      <c r="F210" s="6"/>
    </row>
    <row r="211" spans="3:6">
      <c r="C211" s="6"/>
      <c r="F211" s="6"/>
    </row>
    <row r="212" spans="3:6">
      <c r="C212" s="6"/>
      <c r="F212" s="6"/>
    </row>
    <row r="213" spans="3:6">
      <c r="C213" s="6"/>
      <c r="F213" s="6"/>
    </row>
    <row r="214" spans="3:6">
      <c r="C214" s="6"/>
      <c r="F214" s="6"/>
    </row>
    <row r="215" spans="3:6">
      <c r="C215" s="6"/>
      <c r="F215" s="6"/>
    </row>
    <row r="216" spans="3:6">
      <c r="C216" s="6"/>
      <c r="F216" s="6"/>
    </row>
    <row r="217" spans="3:6">
      <c r="C217" s="6"/>
      <c r="F217" s="6"/>
    </row>
    <row r="218" spans="3:6">
      <c r="C218" s="6"/>
      <c r="F218" s="6"/>
    </row>
    <row r="219" spans="3:6">
      <c r="C219" s="6"/>
      <c r="F219" s="6"/>
    </row>
    <row r="220" spans="3:6">
      <c r="C220" s="6"/>
      <c r="F220" s="6"/>
    </row>
    <row r="221" spans="3:6">
      <c r="C221" s="6"/>
      <c r="F221" s="6"/>
    </row>
    <row r="222" spans="3:6">
      <c r="C222" s="6"/>
      <c r="F222" s="6"/>
    </row>
    <row r="223" spans="3:6">
      <c r="C223" s="6"/>
      <c r="F223" s="6"/>
    </row>
    <row r="224" spans="3:6">
      <c r="C224" s="6"/>
      <c r="F224" s="6"/>
    </row>
    <row r="225" spans="3:6">
      <c r="C225" s="6"/>
      <c r="F225" s="6"/>
    </row>
    <row r="226" spans="3:6">
      <c r="C226" s="6"/>
      <c r="F226" s="6"/>
    </row>
    <row r="227" spans="3:6">
      <c r="C227" s="6"/>
      <c r="F227" s="6"/>
    </row>
    <row r="228" spans="3:6">
      <c r="C228" s="6"/>
      <c r="F228" s="6"/>
    </row>
    <row r="229" spans="3:6">
      <c r="C229" s="6"/>
      <c r="F229" s="6"/>
    </row>
    <row r="230" spans="3:6">
      <c r="C230" s="6"/>
      <c r="F230" s="6"/>
    </row>
  </sheetData>
  <mergeCells count="31">
    <mergeCell ref="A1:J1"/>
    <mergeCell ref="F2:J2"/>
    <mergeCell ref="F3:J3"/>
    <mergeCell ref="A4:J4"/>
    <mergeCell ref="B18:H18"/>
    <mergeCell ref="B34:H34"/>
    <mergeCell ref="B51:H51"/>
    <mergeCell ref="B58:H58"/>
    <mergeCell ref="B64:H64"/>
    <mergeCell ref="B72:H72"/>
    <mergeCell ref="B73:H73"/>
    <mergeCell ref="B74:H74"/>
    <mergeCell ref="B75:H75"/>
    <mergeCell ref="B76:H76"/>
    <mergeCell ref="A77:H77"/>
    <mergeCell ref="A6:A18"/>
    <mergeCell ref="A19:A34"/>
    <mergeCell ref="A35:A51"/>
    <mergeCell ref="A52:A58"/>
    <mergeCell ref="A59:A64"/>
    <mergeCell ref="A65:A72"/>
    <mergeCell ref="B6:B17"/>
    <mergeCell ref="B19:B24"/>
    <mergeCell ref="B25:B26"/>
    <mergeCell ref="B27:B33"/>
    <mergeCell ref="B35:B39"/>
    <mergeCell ref="B40:B47"/>
    <mergeCell ref="B48:B50"/>
    <mergeCell ref="B52:B54"/>
    <mergeCell ref="B59:B63"/>
    <mergeCell ref="B67:B68"/>
  </mergeCells>
  <hyperlinks>
    <hyperlink ref="B3" r:id="rId1" display="guoyanlei@cct.cn"/>
  </hyperlink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WPS_1672891306</cp:lastModifiedBy>
  <dcterms:created xsi:type="dcterms:W3CDTF">2006-09-16T00:00:00Z</dcterms:created>
  <dcterms:modified xsi:type="dcterms:W3CDTF">2023-09-04T07:24:54Z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39548B7E1974430AB5B6C1F6D01E98B7_13</vt:lpwstr>
  </property>
  <property fmtid="{D5CDD505-2E9C-101B-9397-08002B2CF9AE}" pid="3" name="KSOProductBuildVer">
    <vt:lpwstr>2052-11.1.0.14309</vt:lpwstr>
  </property>
</Properties>
</file>