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filterPrivacy="1"/>
  <xr:revisionPtr revIDLastSave="0" documentId="13_ncr:1_{EC5070A5-17E9-6F48-A951-1C19BE7AE22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3天2晚（丽世+在野）" sheetId="13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13" l="1"/>
  <c r="J124" i="13"/>
  <c r="J123" i="13"/>
  <c r="J122" i="13"/>
  <c r="J17" i="13" l="1"/>
  <c r="J101" i="13"/>
  <c r="J102" i="13"/>
  <c r="J100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6" i="13"/>
  <c r="J7" i="13"/>
  <c r="J8" i="13"/>
  <c r="J9" i="13"/>
  <c r="J10" i="13"/>
  <c r="J11" i="13"/>
  <c r="J12" i="13"/>
  <c r="J13" i="13"/>
  <c r="J14" i="13"/>
  <c r="J15" i="13"/>
  <c r="J16" i="13"/>
  <c r="J18" i="13"/>
  <c r="J19" i="13"/>
  <c r="J20" i="13"/>
  <c r="J21" i="13"/>
  <c r="J22" i="13"/>
  <c r="J23" i="13"/>
  <c r="J24" i="13"/>
  <c r="J25" i="13"/>
  <c r="J26" i="13"/>
  <c r="J27" i="13"/>
  <c r="J29" i="13"/>
  <c r="J30" i="13" s="1"/>
  <c r="J31" i="13"/>
  <c r="J32" i="13"/>
  <c r="J39" i="13" s="1"/>
  <c r="J33" i="13"/>
  <c r="J34" i="13"/>
  <c r="J35" i="13"/>
  <c r="J36" i="13"/>
  <c r="J37" i="13"/>
  <c r="J38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6" i="13"/>
  <c r="J99" i="13" s="1"/>
  <c r="J97" i="13"/>
  <c r="J98" i="13"/>
  <c r="J119" i="13"/>
  <c r="J120" i="13"/>
  <c r="J54" i="13" l="1"/>
  <c r="J28" i="13"/>
  <c r="J118" i="13"/>
  <c r="J67" i="13"/>
  <c r="J95" i="13"/>
  <c r="J121" i="13" s="1"/>
</calcChain>
</file>

<file path=xl/sharedStrings.xml><?xml version="1.0" encoding="utf-8"?>
<sst xmlns="http://schemas.openxmlformats.org/spreadsheetml/2006/main" count="440" uniqueCount="256">
  <si>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</si>
  <si>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</si>
  <si>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</si>
  <si>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</si>
  <si>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</si>
  <si>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</si>
  <si>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</si>
  <si>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</si>
  <si>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</si>
  <si>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</si>
  <si>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</si>
  <si>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</si>
  <si>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</si>
  <si>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</si>
  <si>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</si>
  <si>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项</t>
    <phoneticPr fontId="1" type="noConversion"/>
  </si>
  <si>
    <t>晚</t>
    <phoneticPr fontId="1" type="noConversion"/>
  </si>
  <si>
    <t>次</t>
    <phoneticPr fontId="1" type="noConversion"/>
  </si>
  <si>
    <t>餐饮服务</t>
    <phoneticPr fontId="1" type="noConversion"/>
  </si>
  <si>
    <t>活动用车</t>
    <phoneticPr fontId="1" type="noConversion"/>
  </si>
  <si>
    <t>用车费用合计</t>
    <phoneticPr fontId="1" type="noConversion"/>
  </si>
  <si>
    <t>物料</t>
    <phoneticPr fontId="1" type="noConversion"/>
  </si>
  <si>
    <t>人</t>
    <phoneticPr fontId="1" type="noConversion"/>
  </si>
  <si>
    <t>工作人员</t>
    <phoneticPr fontId="1" type="noConversion"/>
  </si>
  <si>
    <t>北京-目的地（大交通往返）</t>
    <phoneticPr fontId="1" type="noConversion"/>
  </si>
  <si>
    <t>项（往返）</t>
    <phoneticPr fontId="1" type="noConversion"/>
  </si>
  <si>
    <t>天</t>
    <phoneticPr fontId="1" type="noConversion"/>
  </si>
  <si>
    <t>外请工作人员</t>
    <phoneticPr fontId="1" type="noConversion"/>
  </si>
  <si>
    <t>其他项</t>
    <phoneticPr fontId="1" type="noConversion"/>
  </si>
  <si>
    <t>其他项费用合计</t>
    <phoneticPr fontId="1" type="noConversion"/>
  </si>
  <si>
    <t>税率</t>
  </si>
  <si>
    <t>住宿</t>
    <phoneticPr fontId="1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</si>
  <si>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</si>
  <si>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郭燕雷</t>
    <rPh sb="0" eb="1">
      <t>guo yan lei</t>
    </rPh>
    <phoneticPr fontId="1" type="noConversion"/>
  </si>
  <si>
    <t>guoyanlei@cct.cn</t>
    <phoneticPr fontId="1" type="noConversion"/>
  </si>
  <si>
    <t>次</t>
    <rPh sb="0" eb="1">
      <t>ci</t>
    </rPh>
    <phoneticPr fontId="1" type="noConversion"/>
  </si>
  <si>
    <t>人</t>
    <rPh sb="0" eb="1">
      <t>ren</t>
    </rPh>
    <phoneticPr fontId="1" type="noConversion"/>
  </si>
  <si>
    <t>辆</t>
    <rPh sb="0" eb="1">
      <t>laing</t>
    </rPh>
    <phoneticPr fontId="1" type="noConversion"/>
  </si>
  <si>
    <t>天</t>
    <rPh sb="0" eb="1">
      <t>tian</t>
    </rPh>
    <phoneticPr fontId="1" type="noConversion"/>
  </si>
  <si>
    <t>预估数量，以实际发生为准，下同</t>
    <rPh sb="0" eb="1">
      <t>yu gu</t>
    </rPh>
    <rPh sb="2" eb="3">
      <t>shu laing</t>
    </rPh>
    <rPh sb="5" eb="6">
      <t>yi</t>
    </rPh>
    <rPh sb="6" eb="7">
      <t>shi ji</t>
    </rPh>
    <rPh sb="8" eb="9">
      <t>fa sheng</t>
    </rPh>
    <rPh sb="10" eb="11">
      <t>wei zhun</t>
    </rPh>
    <rPh sb="13" eb="14">
      <t>xia tong</t>
    </rPh>
    <phoneticPr fontId="1" type="noConversion"/>
  </si>
  <si>
    <t>个</t>
    <phoneticPr fontId="1" type="noConversion"/>
  </si>
  <si>
    <t>摄影师</t>
    <rPh sb="0" eb="1">
      <t>she ying shi</t>
    </rPh>
    <phoneticPr fontId="1" type="noConversion"/>
  </si>
  <si>
    <t>差旅费用</t>
    <rPh sb="0" eb="1">
      <t>cha lü</t>
    </rPh>
    <rPh sb="2" eb="3">
      <t>fei yong</t>
    </rPh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</si>
  <si>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</si>
  <si>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</si>
  <si>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次</t>
    <rPh sb="0" eb="1">
      <t>ren</t>
    </rPh>
    <phoneticPr fontId="1" type="noConversion"/>
  </si>
  <si>
    <t>餐饮费用合计</t>
    <phoneticPr fontId="1" type="noConversion"/>
  </si>
  <si>
    <t>供应商工作人员差旅</t>
    <phoneticPr fontId="1" type="noConversion"/>
  </si>
  <si>
    <t>间</t>
    <phoneticPr fontId="1" type="noConversion"/>
  </si>
  <si>
    <t>物料费用合计</t>
    <phoneticPr fontId="1" type="noConversion"/>
  </si>
  <si>
    <t>工作人员费用合计</t>
    <phoneticPr fontId="1" type="noConversion"/>
  </si>
  <si>
    <t>旅游意外险</t>
    <phoneticPr fontId="1" type="noConversion"/>
  </si>
  <si>
    <t>10元/人</t>
    <phoneticPr fontId="1" type="noConversion"/>
  </si>
  <si>
    <t>合计报价（RMB）:（含税报价）</t>
    <phoneticPr fontId="1" type="noConversion"/>
  </si>
  <si>
    <t>机票</t>
    <phoneticPr fontId="1" type="noConversion"/>
  </si>
  <si>
    <t>机票</t>
    <rPh sb="0" eb="2">
      <t>shuang chuanghanshuang zao</t>
    </rPh>
    <phoneticPr fontId="1" type="noConversion"/>
  </si>
  <si>
    <t>预留费用</t>
    <rPh sb="0" eb="4">
      <t>shuang chuanghanshuang zao</t>
    </rPh>
    <phoneticPr fontId="1" type="noConversion"/>
  </si>
  <si>
    <t>私享庭院大床  45㎡</t>
    <phoneticPr fontId="1" type="noConversion"/>
  </si>
  <si>
    <t>伴山单卧大床  50㎡</t>
    <phoneticPr fontId="1" type="noConversion"/>
  </si>
  <si>
    <t>探秘亲子大床  50㎡</t>
    <phoneticPr fontId="1" type="noConversion"/>
  </si>
  <si>
    <t>川野全景泳池大床 50㎡</t>
    <phoneticPr fontId="1" type="noConversion"/>
  </si>
  <si>
    <t>乡野户外水池双床 50㎡</t>
    <phoneticPr fontId="1" type="noConversion"/>
  </si>
  <si>
    <t>山野户外水池大床 50㎡</t>
    <phoneticPr fontId="1" type="noConversion"/>
  </si>
  <si>
    <t>水野外水池大床 50㎡</t>
    <phoneticPr fontId="1" type="noConversion"/>
  </si>
  <si>
    <t>白月光.超大床55㎡</t>
    <phoneticPr fontId="1" type="noConversion"/>
  </si>
  <si>
    <t>蜜糖森林大床房55㎡</t>
    <phoneticPr fontId="1" type="noConversion"/>
  </si>
  <si>
    <t>会议服务</t>
    <phoneticPr fontId="1" type="noConversion"/>
  </si>
  <si>
    <t>晚餐-长桌分餐</t>
    <phoneticPr fontId="1" type="noConversion"/>
  </si>
  <si>
    <t>晚餐-酒水套餐</t>
    <phoneticPr fontId="1" type="noConversion"/>
  </si>
  <si>
    <t>烟花</t>
    <phoneticPr fontId="1" type="noConversion"/>
  </si>
  <si>
    <t>山体投影</t>
    <phoneticPr fontId="1" type="noConversion"/>
  </si>
  <si>
    <t>项</t>
    <rPh sb="0" eb="1">
      <t>ren</t>
    </rPh>
    <phoneticPr fontId="1" type="noConversion"/>
  </si>
  <si>
    <t>15分钟</t>
    <rPh sb="0" eb="1">
      <t>ren</t>
    </rPh>
    <phoneticPr fontId="1" type="noConversion"/>
  </si>
  <si>
    <t>行程</t>
    <phoneticPr fontId="1" type="noConversion"/>
  </si>
  <si>
    <t>人</t>
    <rPh sb="0" eb="1">
      <t>ping mi</t>
    </rPh>
    <phoneticPr fontId="1" type="noConversion"/>
  </si>
  <si>
    <t>预留费用</t>
    <phoneticPr fontId="1" type="noConversion"/>
  </si>
  <si>
    <t>餐饮交通补助</t>
    <phoneticPr fontId="1" type="noConversion"/>
  </si>
  <si>
    <t>餐饮交通补助</t>
    <rPh sb="0" eb="1">
      <t>li yi</t>
    </rPh>
    <phoneticPr fontId="1" type="noConversion"/>
  </si>
  <si>
    <t>天</t>
    <rPh sb="0" eb="1">
      <t>ren ci</t>
    </rPh>
    <phoneticPr fontId="1" type="noConversion"/>
  </si>
  <si>
    <t>住宿（崇左涉及住宿）</t>
    <phoneticPr fontId="1" type="noConversion"/>
  </si>
  <si>
    <t>司机补助</t>
    <phoneticPr fontId="1" type="noConversion"/>
  </si>
  <si>
    <t>间</t>
    <rPh sb="0" eb="1">
      <t>ren</t>
    </rPh>
    <phoneticPr fontId="1" type="noConversion"/>
  </si>
  <si>
    <t>餐饮补助</t>
    <rPh sb="0" eb="1">
      <t>li yi</t>
    </rPh>
    <phoneticPr fontId="1" type="noConversion"/>
  </si>
  <si>
    <t>12小时内</t>
    <rPh sb="0" eb="5">
      <t>jie jiqian dao</t>
    </rPh>
    <phoneticPr fontId="1" type="noConversion"/>
  </si>
  <si>
    <t>当地住宿</t>
    <rPh sb="0" eb="1">
      <t>dnag di</t>
    </rPh>
    <rPh sb="2" eb="3">
      <t>zhu sucan yindang dijiao tongdeng</t>
    </rPh>
    <phoneticPr fontId="1" type="noConversion"/>
  </si>
  <si>
    <t>晚</t>
    <rPh sb="0" eb="1">
      <t>ci</t>
    </rPh>
    <phoneticPr fontId="1" type="noConversion"/>
  </si>
  <si>
    <t>餐饮交通补助</t>
    <rPh sb="0" eb="1">
      <t>dnag di</t>
    </rPh>
    <rPh sb="2" eb="3">
      <t>zhu su</t>
    </rPh>
    <rPh sb="5" eb="6">
      <t>can yindang dijiao tongdeng</t>
    </rPh>
    <phoneticPr fontId="1" type="noConversion"/>
  </si>
  <si>
    <t>摄影摄像</t>
    <phoneticPr fontId="1" type="noConversion"/>
  </si>
  <si>
    <t>摄影摄像费用合计</t>
    <phoneticPr fontId="1" type="noConversion"/>
  </si>
  <si>
    <t>行程用车</t>
    <phoneticPr fontId="1" type="noConversion"/>
  </si>
  <si>
    <t>38座大巴（按照行程整体报价）</t>
    <rPh sb="0" eb="1">
      <t>kao si te</t>
    </rPh>
    <rPh sb="4" eb="5">
      <t>zhong ba</t>
    </rPh>
    <phoneticPr fontId="1" type="noConversion"/>
  </si>
  <si>
    <t>全程</t>
    <rPh sb="0" eb="1">
      <t>ci</t>
    </rPh>
    <phoneticPr fontId="1" type="noConversion"/>
  </si>
  <si>
    <t>机票费用合计</t>
    <phoneticPr fontId="1" type="noConversion"/>
  </si>
  <si>
    <t>住宿费用合计</t>
    <phoneticPr fontId="1" type="noConversion"/>
  </si>
  <si>
    <t>会议费用合计</t>
    <phoneticPr fontId="1" type="noConversion"/>
  </si>
  <si>
    <t>行程费用合计</t>
    <phoneticPr fontId="1" type="noConversion"/>
  </si>
  <si>
    <t>筏</t>
    <rPh sb="0" eb="1">
      <t>ping mi</t>
    </rPh>
    <phoneticPr fontId="1" type="noConversion"/>
  </si>
  <si>
    <t>Day1-广西崇左秘境丽世度假村</t>
    <phoneticPr fontId="1" type="noConversion"/>
  </si>
  <si>
    <t>Day1-丽世云漫图书馆</t>
    <phoneticPr fontId="1" type="noConversion"/>
  </si>
  <si>
    <t>Day1-广西崇左秘境丽世度假村星空吧</t>
    <phoneticPr fontId="1" type="noConversion"/>
  </si>
  <si>
    <t>360智慧商业游戏行业客户私享会 预算报价</t>
    <rPh sb="3" eb="4">
      <t>zhi hui</t>
    </rPh>
    <rPh sb="5" eb="6">
      <t>shang ye</t>
    </rPh>
    <phoneticPr fontId="1" type="noConversion"/>
  </si>
  <si>
    <t>既见独立运营，入住权益区别于其他三品牌</t>
    <phoneticPr fontId="1" type="noConversion"/>
  </si>
  <si>
    <t>Day2-在野宿集·野白
（8间大床2间套房2间双床）</t>
    <phoneticPr fontId="1" type="noConversion"/>
  </si>
  <si>
    <t>Day2-在野宿集·万相
（10间大床1间套房）</t>
    <phoneticPr fontId="1" type="noConversion"/>
  </si>
  <si>
    <t>Day2-在野宿集·喜空
（9间大/双床1间套房）</t>
    <phoneticPr fontId="1" type="noConversion"/>
  </si>
  <si>
    <t>Day2-在野宿集·既见
（6间大床2间复式2间双床2间套房）</t>
    <phoneticPr fontId="1" type="noConversion"/>
  </si>
  <si>
    <t>丽世套房大床 100-105</t>
    <phoneticPr fontId="1" type="noConversion"/>
  </si>
  <si>
    <t>精选丽世套房 100-105</t>
    <phoneticPr fontId="1" type="noConversion"/>
  </si>
  <si>
    <t>单卧豪华套房 150</t>
    <phoneticPr fontId="1" type="noConversion"/>
  </si>
  <si>
    <t>湖景泳池套房 140-160</t>
    <phoneticPr fontId="1" type="noConversion"/>
  </si>
  <si>
    <t>丽世双床套房 97-100</t>
    <phoneticPr fontId="1" type="noConversion"/>
  </si>
  <si>
    <t>住宿费用</t>
    <phoneticPr fontId="1" type="noConversion"/>
  </si>
  <si>
    <t>4小时</t>
    <phoneticPr fontId="1" type="noConversion"/>
  </si>
  <si>
    <t>投影；移动音响2支麦克风</t>
    <phoneticPr fontId="1" type="noConversion"/>
  </si>
  <si>
    <t>阶梯式座位</t>
    <phoneticPr fontId="1" type="noConversion"/>
  </si>
  <si>
    <t>午餐-自助午餐</t>
    <rPh sb="0" eb="2">
      <t>ren</t>
    </rPh>
    <phoneticPr fontId="1" type="noConversion"/>
  </si>
  <si>
    <t>Day2-丽世良食餐厅</t>
    <phoneticPr fontId="1" type="noConversion"/>
  </si>
  <si>
    <t>午餐-自助午餐</t>
    <phoneticPr fontId="1" type="noConversion"/>
  </si>
  <si>
    <t>晚餐-簸箕宴</t>
    <phoneticPr fontId="1" type="noConversion"/>
  </si>
  <si>
    <t>别克商务gl8</t>
    <phoneticPr fontId="1" type="noConversion"/>
  </si>
  <si>
    <t>天</t>
    <rPh sb="0" eb="1">
      <t>ci</t>
    </rPh>
    <phoneticPr fontId="1" type="noConversion"/>
  </si>
  <si>
    <t>别克商务gl8-工作车</t>
    <phoneticPr fontId="1" type="noConversion"/>
  </si>
  <si>
    <t>别克商务gl8超时</t>
    <phoneticPr fontId="1" type="noConversion"/>
  </si>
  <si>
    <t>别克商务gl8超公里</t>
    <phoneticPr fontId="1" type="noConversion"/>
  </si>
  <si>
    <t>小时</t>
    <phoneticPr fontId="1" type="noConversion"/>
  </si>
  <si>
    <t>公里</t>
    <phoneticPr fontId="1" type="noConversion"/>
  </si>
  <si>
    <t>8小时100公里，超时超公里另算</t>
    <phoneticPr fontId="1" type="noConversion"/>
  </si>
  <si>
    <t>平台租赁，租赁费+保险；预估费用实际为准</t>
    <phoneticPr fontId="1" type="noConversion"/>
  </si>
  <si>
    <t>预估费用实际为准</t>
  </si>
  <si>
    <t>别克商务gl8（工作车）高速费</t>
    <phoneticPr fontId="1" type="noConversion"/>
  </si>
  <si>
    <t>别克商务gl8（工作车）加油费</t>
    <phoneticPr fontId="1" type="noConversion"/>
  </si>
  <si>
    <t>辆</t>
    <phoneticPr fontId="1" type="noConversion"/>
  </si>
  <si>
    <t>Day2-德天瀑布（团队）</t>
    <rPh sb="0" eb="1">
      <t>wu tai</t>
    </rPh>
    <rPh sb="2" eb="3">
      <t>wei</t>
    </rPh>
    <rPh sb="3" eb="4">
      <t>bian</t>
    </rPh>
    <phoneticPr fontId="1" type="noConversion"/>
  </si>
  <si>
    <t>套</t>
    <phoneticPr fontId="1" type="noConversion"/>
  </si>
  <si>
    <t>稻田咖啡平台</t>
    <phoneticPr fontId="1" type="noConversion"/>
  </si>
  <si>
    <t>杯</t>
    <phoneticPr fontId="1" type="noConversion"/>
  </si>
  <si>
    <t>5斤</t>
    <phoneticPr fontId="1" type="noConversion"/>
  </si>
  <si>
    <t>袋</t>
    <phoneticPr fontId="1" type="noConversion"/>
  </si>
  <si>
    <t>大米快递费</t>
    <phoneticPr fontId="1" type="noConversion"/>
  </si>
  <si>
    <t>预估费用实际产生为准</t>
    <phoneticPr fontId="1" type="noConversion"/>
  </si>
  <si>
    <t>丽世长粒米</t>
    <phoneticPr fontId="1" type="noConversion"/>
  </si>
  <si>
    <t>广西壮锦手提包</t>
    <phoneticPr fontId="1" type="noConversion"/>
  </si>
  <si>
    <t>预留费用实际确认为准</t>
    <phoneticPr fontId="1" type="noConversion"/>
  </si>
  <si>
    <t>接机牌；KT板双面画面+手柄</t>
  </si>
  <si>
    <t>车头牌；A3塑封，双面画面</t>
  </si>
  <si>
    <t>房间欢迎信</t>
    <phoneticPr fontId="1" type="noConversion"/>
  </si>
  <si>
    <t>主持人手卡；300g铜版纸</t>
    <phoneticPr fontId="1" type="noConversion"/>
  </si>
  <si>
    <t>自助午餐券；300g铜版纸</t>
    <phoneticPr fontId="1" type="noConversion"/>
  </si>
  <si>
    <t>张</t>
    <phoneticPr fontId="1" type="noConversion"/>
  </si>
  <si>
    <t>麦克风套；亚克力画面</t>
    <phoneticPr fontId="1" type="noConversion"/>
  </si>
  <si>
    <t>房卡套+内页地图覆膜</t>
    <phoneticPr fontId="1" type="noConversion"/>
  </si>
  <si>
    <t>酒店许愿带定制</t>
    <phoneticPr fontId="1" type="noConversion"/>
  </si>
  <si>
    <t>采买-伴手礼</t>
    <phoneticPr fontId="1" type="noConversion"/>
  </si>
  <si>
    <t>采买-车上备品</t>
    <phoneticPr fontId="1" type="noConversion"/>
  </si>
  <si>
    <t>采买-行程备品</t>
    <phoneticPr fontId="1" type="noConversion"/>
  </si>
  <si>
    <t>零食</t>
    <phoneticPr fontId="1" type="noConversion"/>
  </si>
  <si>
    <t>德天瀑布防雨雨衣</t>
    <phoneticPr fontId="1" type="noConversion"/>
  </si>
  <si>
    <t>件</t>
    <phoneticPr fontId="1" type="noConversion"/>
  </si>
  <si>
    <t>德天瀑布防雨手机保护</t>
    <phoneticPr fontId="1" type="noConversion"/>
  </si>
  <si>
    <t>制作-接机</t>
    <phoneticPr fontId="1" type="noConversion"/>
  </si>
  <si>
    <t>制作-酒店接待</t>
    <phoneticPr fontId="1" type="noConversion"/>
  </si>
  <si>
    <t>Day2-丽世竹筏</t>
    <phoneticPr fontId="1" type="noConversion"/>
  </si>
  <si>
    <t>45分钟2人含下午茶</t>
    <phoneticPr fontId="1" type="noConversion"/>
  </si>
  <si>
    <t>筏</t>
    <phoneticPr fontId="1" type="noConversion"/>
  </si>
  <si>
    <t>45min</t>
    <phoneticPr fontId="1" type="noConversion"/>
  </si>
  <si>
    <t>矿泉水</t>
    <phoneticPr fontId="1" type="noConversion"/>
  </si>
  <si>
    <t>瓶</t>
    <phoneticPr fontId="1" type="noConversion"/>
  </si>
  <si>
    <t>按照人均每天2瓶预估</t>
    <phoneticPr fontId="1" type="noConversion"/>
  </si>
  <si>
    <t>充电线；打火机；口罩；干湿纸巾；晕车药等</t>
    <phoneticPr fontId="1" type="noConversion"/>
  </si>
  <si>
    <t>物料快递费</t>
    <phoneticPr fontId="1" type="noConversion"/>
  </si>
  <si>
    <t>偏远地区，全部邮寄</t>
    <phoneticPr fontId="1" type="noConversion"/>
  </si>
  <si>
    <t>Day1-南宁嘉暘碧天酒店</t>
    <phoneticPr fontId="1" type="noConversion"/>
  </si>
  <si>
    <t>制作-指引</t>
    <phoneticPr fontId="1" type="noConversion"/>
  </si>
  <si>
    <t>KT板画面；60*90cm</t>
    <phoneticPr fontId="1" type="noConversion"/>
  </si>
  <si>
    <t>酒店</t>
    <phoneticPr fontId="1" type="noConversion"/>
  </si>
  <si>
    <t>988/30分钟</t>
    <phoneticPr fontId="1" type="noConversion"/>
  </si>
  <si>
    <t>Day2-TOGO酒吧</t>
    <phoneticPr fontId="1" type="noConversion"/>
  </si>
  <si>
    <t>酒吧</t>
    <phoneticPr fontId="1" type="noConversion"/>
  </si>
  <si>
    <t>接机人员（举牌1人，引导2人）</t>
    <phoneticPr fontId="1" type="noConversion"/>
  </si>
  <si>
    <t>接站人员（举牌1人，引导2人）</t>
    <phoneticPr fontId="1" type="noConversion"/>
  </si>
  <si>
    <t>全程工作人员（提前1人）</t>
    <phoneticPr fontId="1" type="noConversion"/>
  </si>
  <si>
    <t>全程工作人员（随团1人）</t>
    <phoneticPr fontId="1" type="noConversion"/>
  </si>
  <si>
    <t>随车导游</t>
    <phoneticPr fontId="1" type="noConversion"/>
  </si>
  <si>
    <t>全程对讲机</t>
    <phoneticPr fontId="1" type="noConversion"/>
  </si>
  <si>
    <t>台</t>
    <phoneticPr fontId="1" type="noConversion"/>
  </si>
  <si>
    <t>11.5-11.9，按照4天计算</t>
    <phoneticPr fontId="1" type="noConversion"/>
  </si>
  <si>
    <t>住宿（崇左涉及住宿）大巴车2人；别克商务1人</t>
    <phoneticPr fontId="1" type="noConversion"/>
  </si>
  <si>
    <t>双床</t>
    <phoneticPr fontId="1" type="noConversion"/>
  </si>
  <si>
    <t>枕田双床房</t>
    <phoneticPr fontId="1" type="noConversion"/>
  </si>
  <si>
    <t>云见·私人泳池双床房</t>
    <phoneticPr fontId="1" type="noConversion"/>
  </si>
  <si>
    <t>Day1-明仕那里酒店（内部）</t>
    <phoneticPr fontId="1" type="noConversion"/>
  </si>
  <si>
    <t>Day2-发呆坡云顶全景度假村（内部）</t>
    <phoneticPr fontId="1" type="noConversion"/>
  </si>
  <si>
    <t>客房限制最多3位成人</t>
    <phoneticPr fontId="1" type="noConversion"/>
  </si>
  <si>
    <t>制作-行程</t>
    <phoneticPr fontId="1" type="noConversion"/>
  </si>
  <si>
    <t>导游旗</t>
    <phoneticPr fontId="1" type="noConversion"/>
  </si>
  <si>
    <t>Day2-在野餐厅</t>
    <phoneticPr fontId="1" type="noConversion"/>
  </si>
  <si>
    <t>接机/站用车</t>
    <rPh sb="0" eb="4">
      <t>li jiangji chang</t>
    </rPh>
    <phoneticPr fontId="1" type="noConversion"/>
  </si>
  <si>
    <t>趟</t>
    <rPh sb="0" eb="1">
      <t>ci</t>
    </rPh>
    <phoneticPr fontId="1" type="noConversion"/>
  </si>
  <si>
    <t>南宁东站-南宁机场酒店；中巴；单趟</t>
    <rPh sb="0" eb="1">
      <t>kao si tezhong ba</t>
    </rPh>
    <phoneticPr fontId="1" type="noConversion"/>
  </si>
  <si>
    <t>南宁东站-南宁机场酒店；别克商务gl8；单趟</t>
    <rPh sb="0" eb="1">
      <t>bie ke</t>
    </rPh>
    <rPh sb="2" eb="3">
      <t>shang wu</t>
    </rPh>
    <phoneticPr fontId="1" type="noConversion"/>
  </si>
  <si>
    <t>全程约500km，约超公里200，实际为准</t>
    <phoneticPr fontId="1" type="noConversion"/>
  </si>
  <si>
    <t>南宁东站/南宁机场-丽世/在野；考斯特；单趟</t>
    <phoneticPr fontId="1" type="noConversion"/>
  </si>
  <si>
    <t>按照人均一杯均价20预估；实际消费为准</t>
    <phoneticPr fontId="1" type="noConversion"/>
  </si>
  <si>
    <t>德天瀑布景区接驳车包车-42座</t>
    <phoneticPr fontId="1" type="noConversion"/>
  </si>
  <si>
    <t>基础门票</t>
    <phoneticPr fontId="1" type="noConversion"/>
  </si>
  <si>
    <t>德天瀑布竹筏包筏-12人一筏</t>
    <phoneticPr fontId="1" type="noConversion"/>
  </si>
  <si>
    <t>德天瀑布中越街电瓶车-12-14人左右一辆车</t>
    <phoneticPr fontId="1" type="noConversion"/>
  </si>
  <si>
    <t>工作人员桂林-南宁往返动车票，二等座</t>
    <phoneticPr fontId="1" type="noConversion"/>
  </si>
  <si>
    <t>往返</t>
    <rPh sb="0" eb="1">
      <t>ren ci</t>
    </rPh>
    <phoneticPr fontId="1" type="noConversion"/>
  </si>
  <si>
    <t>8小时内，超时50元/小时</t>
    <phoneticPr fontId="1" type="noConversion"/>
  </si>
  <si>
    <t>预估，实际为准</t>
    <phoneticPr fontId="1" type="noConversion"/>
  </si>
  <si>
    <t>超时；预估4小时*4人*2天</t>
    <phoneticPr fontId="1" type="noConversion"/>
  </si>
  <si>
    <t>南宁出发；超时200元/小时</t>
    <phoneticPr fontId="1" type="noConversion"/>
  </si>
  <si>
    <t>根据实际房况，房型会有调整</t>
    <phoneticPr fontId="1" type="noConversion"/>
  </si>
  <si>
    <t>2年内新车</t>
    <phoneticPr fontId="1" type="noConversion"/>
  </si>
  <si>
    <t>租赁</t>
    <phoneticPr fontId="1" type="noConversion"/>
  </si>
  <si>
    <t>制作-会议</t>
    <phoneticPr fontId="1" type="noConversion"/>
  </si>
  <si>
    <t>车号码牌</t>
    <phoneticPr fontId="1" type="noConversion"/>
  </si>
  <si>
    <t>制作-定制活动</t>
    <phoneticPr fontId="1" type="noConversion"/>
  </si>
  <si>
    <t>制作-晚宴</t>
    <phoneticPr fontId="1" type="noConversion"/>
  </si>
  <si>
    <t>晚宴桌卡</t>
    <phoneticPr fontId="1" type="noConversion"/>
  </si>
  <si>
    <t>咖啡杯套</t>
    <phoneticPr fontId="1" type="noConversion"/>
  </si>
  <si>
    <t>备品采买</t>
    <phoneticPr fontId="1" type="noConversion"/>
  </si>
  <si>
    <t>河畔别墅 130</t>
    <phoneticPr fontId="1" type="noConversion"/>
  </si>
  <si>
    <t>27+16</t>
    <phoneticPr fontId="1" type="noConversion"/>
  </si>
  <si>
    <t>蓝冰柏大床50㎡</t>
    <phoneticPr fontId="1" type="noConversion"/>
  </si>
  <si>
    <t>含2元景区保险；含4名工作人员；下同</t>
    <phoneticPr fontId="1" type="noConversion"/>
  </si>
  <si>
    <t>定制织带行李牌</t>
    <phoneticPr fontId="1" type="noConversion"/>
  </si>
  <si>
    <t>主视觉画面；广告展示架+亚克力画面</t>
    <phoneticPr fontId="1" type="noConversion"/>
  </si>
  <si>
    <t>含空返；</t>
    <phoneticPr fontId="1" type="noConversion"/>
  </si>
  <si>
    <t>尤加利大/双床50㎡</t>
    <phoneticPr fontId="1" type="noConversion"/>
  </si>
  <si>
    <t>草帽</t>
    <phoneticPr fontId="1" type="noConversion"/>
  </si>
  <si>
    <t>顶</t>
    <phoneticPr fontId="1" type="noConversion"/>
  </si>
  <si>
    <t>踩线用车</t>
    <phoneticPr fontId="1" type="noConversion"/>
  </si>
  <si>
    <t>哈弗</t>
    <rPh sb="0" eb="1">
      <t>kao si tezhong ba</t>
    </rPh>
    <phoneticPr fontId="1" type="noConversion"/>
  </si>
  <si>
    <t>9.25-27</t>
    <phoneticPr fontId="1" type="noConversion"/>
  </si>
  <si>
    <t>加油费</t>
    <phoneticPr fontId="1" type="noConversion"/>
  </si>
  <si>
    <t>实际使用</t>
    <phoneticPr fontId="1" type="noConversion"/>
  </si>
  <si>
    <t>高速停车费</t>
    <phoneticPr fontId="1" type="noConversion"/>
  </si>
  <si>
    <t>踩线行程门票</t>
    <phoneticPr fontId="1" type="noConversion"/>
  </si>
  <si>
    <t>德天瀑布基础门票</t>
    <phoneticPr fontId="1" type="noConversion"/>
  </si>
  <si>
    <t>德天瀑布电瓶车</t>
    <phoneticPr fontId="1" type="noConversion"/>
  </si>
  <si>
    <t>德天瀑布竹筏</t>
    <phoneticPr fontId="1" type="noConversion"/>
  </si>
  <si>
    <t>峒那屿湾门票</t>
    <phoneticPr fontId="1" type="noConversion"/>
  </si>
  <si>
    <t>明仕田园电瓶车包车</t>
    <phoneticPr fontId="1" type="noConversion"/>
  </si>
  <si>
    <t>德天瀑布导游</t>
    <phoneticPr fontId="1" type="noConversion"/>
  </si>
  <si>
    <t>南宁踩线工作人员</t>
    <phoneticPr fontId="1" type="noConversion"/>
  </si>
  <si>
    <t>北京-目的地（大交通往返）-踩线</t>
    <phoneticPr fontId="1" type="noConversion"/>
  </si>
  <si>
    <t>1180+1450</t>
    <phoneticPr fontId="1" type="noConversion"/>
  </si>
  <si>
    <t>住宿-踩线</t>
    <phoneticPr fontId="1" type="noConversion"/>
  </si>
  <si>
    <t>南宁机场-南宁站</t>
    <phoneticPr fontId="1" type="noConversion"/>
  </si>
  <si>
    <t>餐饮交通补助-踩线</t>
    <phoneticPr fontId="1" type="noConversion"/>
  </si>
  <si>
    <t>乐山静谧家庭套房100㎡</t>
    <phoneticPr fontId="1" type="noConversion"/>
  </si>
  <si>
    <t>实报实销，实际产生为准</t>
    <phoneticPr fontId="1" type="noConversion"/>
  </si>
  <si>
    <t>酒店服务费</t>
    <phoneticPr fontId="1" type="noConversion"/>
  </si>
  <si>
    <t>其他服务费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</si>
</sst>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&quot;¥&quot;#,##0.00"/>
  </numFmts>
  <fonts count="17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Protection="0"/>
  </cellStyleXfs>
  <cellXfs count="72">
    <xf numFmtId="0" fontId="0" fillId="0" borderId="0" xfId="0"/>
    <xf numFmtId="177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8" fontId="3" fillId="0" borderId="16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1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1" fillId="3" borderId="6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vertical="center"/>
    </xf>
    <xf numFmtId="0" fontId="11" fillId="3" borderId="1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8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9" fillId="2" borderId="0" xfId="0" applyFont="1" applyFill="1"/>
    <xf numFmtId="38" fontId="9" fillId="2" borderId="0" xfId="0" applyNumberFormat="1" applyFont="1" applyFill="1"/>
    <xf numFmtId="0" fontId="13" fillId="2" borderId="0" xfId="0" applyFont="1" applyFill="1"/>
    <xf numFmtId="0" fontId="9" fillId="2" borderId="0" xfId="0" applyFont="1" applyFill="1" applyAlignment="1">
      <alignment horizontal="center"/>
    </xf>
    <xf numFmtId="38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8" fontId="14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77" fontId="14" fillId="0" borderId="16" xfId="0" applyNumberFormat="1" applyFont="1" applyBorder="1" applyAlignment="1">
      <alignment horizontal="center" vertical="center" wrapText="1"/>
    </xf>
    <xf numFmtId="178" fontId="3" fillId="0" borderId="1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177" fontId="3" fillId="0" borderId="11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177" fontId="14" fillId="0" borderId="11" xfId="0" applyNumberFormat="1" applyFont="1" applyBorder="1" applyAlignment="1">
      <alignment horizontal="left" vertical="center" wrapText="1"/>
    </xf>
    <xf numFmtId="177" fontId="14" fillId="0" borderId="17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177" fontId="16" fillId="0" borderId="16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</cellXfs>
  <cellStyles count="8">
    <cellStyle name="_ET_STYLE_NoName_00_" xfId="6" xr:uid="{00000000-0005-0000-0000-000000000000}"/>
    <cellStyle name="常规" xfId="0" builtinId="0"/>
    <cellStyle name="常规 10 2" xfId="5" xr:uid="{00000000-0005-0000-0000-000002000000}"/>
    <cellStyle name="常规 3" xfId="7" xr:uid="{00000000-0005-0000-0000-000003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7"/>
  <sheetViews>
    <sheetView showGridLines="0" tabSelected="1" topLeftCell="A103" zoomScale="110" zoomScaleNormal="170" workbookViewId="0">
      <selection activeCell="I130" sqref="I130"/>
    </sheetView>
  </sheetViews>
  <sheetFormatPr baseColWidth="10" defaultColWidth="9" defaultRowHeight="18"/>
  <cols>
    <col min="1" max="1" width="2.6640625" style="22" customWidth="1"/>
    <col min="2" max="2" width="10.33203125" style="22" bestFit="1" customWidth="1"/>
    <col min="3" max="3" width="30.5" style="22" bestFit="1" customWidth="1"/>
    <col min="4" max="4" width="36.5" style="24" bestFit="1" customWidth="1"/>
    <col min="5" max="5" width="15" style="25" bestFit="1" customWidth="1"/>
    <col min="6" max="6" width="15.6640625" style="25" bestFit="1" customWidth="1"/>
    <col min="7" max="7" width="6.83203125" style="26" bestFit="1" customWidth="1"/>
    <col min="8" max="8" width="9.5" style="25" bestFit="1" customWidth="1"/>
    <col min="9" max="9" width="10.1640625" style="22" bestFit="1" customWidth="1"/>
    <col min="10" max="10" width="12.1640625" style="22" bestFit="1" customWidth="1"/>
    <col min="11" max="11" width="34" style="22" bestFit="1" customWidth="1"/>
    <col min="12" max="248" width="9" style="22"/>
    <col min="249" max="249" width="2.83203125" style="22" customWidth="1"/>
    <col min="250" max="250" width="9" style="22"/>
    <col min="251" max="251" width="12.6640625" style="22" customWidth="1"/>
    <col min="252" max="252" width="11.5" style="22" customWidth="1"/>
    <col min="253" max="253" width="10.1640625" style="22" customWidth="1"/>
    <col min="254" max="254" width="18.1640625" style="22" customWidth="1"/>
    <col min="255" max="255" width="10.33203125" style="22" customWidth="1"/>
    <col min="256" max="257" width="8.83203125" style="22" customWidth="1"/>
    <col min="258" max="258" width="13.5" style="22" customWidth="1"/>
    <col min="259" max="259" width="12.6640625" style="22" customWidth="1"/>
    <col min="260" max="260" width="11.33203125" style="22" customWidth="1"/>
    <col min="261" max="261" width="12.6640625" style="22" customWidth="1"/>
    <col min="262" max="262" width="12.5" style="22" customWidth="1"/>
    <col min="263" max="504" width="9" style="22"/>
    <col min="505" max="505" width="2.83203125" style="22" customWidth="1"/>
    <col min="506" max="506" width="9" style="22"/>
    <col min="507" max="507" width="12.6640625" style="22" customWidth="1"/>
    <col min="508" max="508" width="11.5" style="22" customWidth="1"/>
    <col min="509" max="509" width="10.1640625" style="22" customWidth="1"/>
    <col min="510" max="510" width="18.1640625" style="22" customWidth="1"/>
    <col min="511" max="511" width="10.33203125" style="22" customWidth="1"/>
    <col min="512" max="513" width="8.83203125" style="22" customWidth="1"/>
    <col min="514" max="514" width="13.5" style="22" customWidth="1"/>
    <col min="515" max="515" width="12.6640625" style="22" customWidth="1"/>
    <col min="516" max="516" width="11.33203125" style="22" customWidth="1"/>
    <col min="517" max="517" width="12.6640625" style="22" customWidth="1"/>
    <col min="518" max="518" width="12.5" style="22" customWidth="1"/>
    <col min="519" max="760" width="9" style="22"/>
    <col min="761" max="761" width="2.83203125" style="22" customWidth="1"/>
    <col min="762" max="762" width="9" style="22"/>
    <col min="763" max="763" width="12.6640625" style="22" customWidth="1"/>
    <col min="764" max="764" width="11.5" style="22" customWidth="1"/>
    <col min="765" max="765" width="10.1640625" style="22" customWidth="1"/>
    <col min="766" max="766" width="18.1640625" style="22" customWidth="1"/>
    <col min="767" max="767" width="10.33203125" style="22" customWidth="1"/>
    <col min="768" max="769" width="8.83203125" style="22" customWidth="1"/>
    <col min="770" max="770" width="13.5" style="22" customWidth="1"/>
    <col min="771" max="771" width="12.6640625" style="22" customWidth="1"/>
    <col min="772" max="772" width="11.33203125" style="22" customWidth="1"/>
    <col min="773" max="773" width="12.6640625" style="22" customWidth="1"/>
    <col min="774" max="774" width="12.5" style="22" customWidth="1"/>
    <col min="775" max="1016" width="9" style="22"/>
    <col min="1017" max="1017" width="2.83203125" style="22" customWidth="1"/>
    <col min="1018" max="1018" width="9" style="22"/>
    <col min="1019" max="1019" width="12.6640625" style="22" customWidth="1"/>
    <col min="1020" max="1020" width="11.5" style="22" customWidth="1"/>
    <col min="1021" max="1021" width="10.1640625" style="22" customWidth="1"/>
    <col min="1022" max="1022" width="18.1640625" style="22" customWidth="1"/>
    <col min="1023" max="1023" width="10.33203125" style="22" customWidth="1"/>
    <col min="1024" max="1025" width="8.83203125" style="22" customWidth="1"/>
    <col min="1026" max="1026" width="13.5" style="22" customWidth="1"/>
    <col min="1027" max="1027" width="12.6640625" style="22" customWidth="1"/>
    <col min="1028" max="1028" width="11.33203125" style="22" customWidth="1"/>
    <col min="1029" max="1029" width="12.6640625" style="22" customWidth="1"/>
    <col min="1030" max="1030" width="12.5" style="22" customWidth="1"/>
    <col min="1031" max="1272" width="9" style="22"/>
    <col min="1273" max="1273" width="2.83203125" style="22" customWidth="1"/>
    <col min="1274" max="1274" width="9" style="22"/>
    <col min="1275" max="1275" width="12.6640625" style="22" customWidth="1"/>
    <col min="1276" max="1276" width="11.5" style="22" customWidth="1"/>
    <col min="1277" max="1277" width="10.1640625" style="22" customWidth="1"/>
    <col min="1278" max="1278" width="18.1640625" style="22" customWidth="1"/>
    <col min="1279" max="1279" width="10.33203125" style="22" customWidth="1"/>
    <col min="1280" max="1281" width="8.83203125" style="22" customWidth="1"/>
    <col min="1282" max="1282" width="13.5" style="22" customWidth="1"/>
    <col min="1283" max="1283" width="12.6640625" style="22" customWidth="1"/>
    <col min="1284" max="1284" width="11.33203125" style="22" customWidth="1"/>
    <col min="1285" max="1285" width="12.6640625" style="22" customWidth="1"/>
    <col min="1286" max="1286" width="12.5" style="22" customWidth="1"/>
    <col min="1287" max="1528" width="9" style="22"/>
    <col min="1529" max="1529" width="2.83203125" style="22" customWidth="1"/>
    <col min="1530" max="1530" width="9" style="22"/>
    <col min="1531" max="1531" width="12.6640625" style="22" customWidth="1"/>
    <col min="1532" max="1532" width="11.5" style="22" customWidth="1"/>
    <col min="1533" max="1533" width="10.1640625" style="22" customWidth="1"/>
    <col min="1534" max="1534" width="18.1640625" style="22" customWidth="1"/>
    <col min="1535" max="1535" width="10.33203125" style="22" customWidth="1"/>
    <col min="1536" max="1537" width="8.83203125" style="22" customWidth="1"/>
    <col min="1538" max="1538" width="13.5" style="22" customWidth="1"/>
    <col min="1539" max="1539" width="12.6640625" style="22" customWidth="1"/>
    <col min="1540" max="1540" width="11.33203125" style="22" customWidth="1"/>
    <col min="1541" max="1541" width="12.6640625" style="22" customWidth="1"/>
    <col min="1542" max="1542" width="12.5" style="22" customWidth="1"/>
    <col min="1543" max="1784" width="9" style="22"/>
    <col min="1785" max="1785" width="2.83203125" style="22" customWidth="1"/>
    <col min="1786" max="1786" width="9" style="22"/>
    <col min="1787" max="1787" width="12.6640625" style="22" customWidth="1"/>
    <col min="1788" max="1788" width="11.5" style="22" customWidth="1"/>
    <col min="1789" max="1789" width="10.1640625" style="22" customWidth="1"/>
    <col min="1790" max="1790" width="18.1640625" style="22" customWidth="1"/>
    <col min="1791" max="1791" width="10.33203125" style="22" customWidth="1"/>
    <col min="1792" max="1793" width="8.83203125" style="22" customWidth="1"/>
    <col min="1794" max="1794" width="13.5" style="22" customWidth="1"/>
    <col min="1795" max="1795" width="12.6640625" style="22" customWidth="1"/>
    <col min="1796" max="1796" width="11.33203125" style="22" customWidth="1"/>
    <col min="1797" max="1797" width="12.6640625" style="22" customWidth="1"/>
    <col min="1798" max="1798" width="12.5" style="22" customWidth="1"/>
    <col min="1799" max="2040" width="9" style="22"/>
    <col min="2041" max="2041" width="2.83203125" style="22" customWidth="1"/>
    <col min="2042" max="2042" width="9" style="22"/>
    <col min="2043" max="2043" width="12.6640625" style="22" customWidth="1"/>
    <col min="2044" max="2044" width="11.5" style="22" customWidth="1"/>
    <col min="2045" max="2045" width="10.1640625" style="22" customWidth="1"/>
    <col min="2046" max="2046" width="18.1640625" style="22" customWidth="1"/>
    <col min="2047" max="2047" width="10.33203125" style="22" customWidth="1"/>
    <col min="2048" max="2049" width="8.83203125" style="22" customWidth="1"/>
    <col min="2050" max="2050" width="13.5" style="22" customWidth="1"/>
    <col min="2051" max="2051" width="12.6640625" style="22" customWidth="1"/>
    <col min="2052" max="2052" width="11.33203125" style="22" customWidth="1"/>
    <col min="2053" max="2053" width="12.6640625" style="22" customWidth="1"/>
    <col min="2054" max="2054" width="12.5" style="22" customWidth="1"/>
    <col min="2055" max="2296" width="9" style="22"/>
    <col min="2297" max="2297" width="2.83203125" style="22" customWidth="1"/>
    <col min="2298" max="2298" width="9" style="22"/>
    <col min="2299" max="2299" width="12.6640625" style="22" customWidth="1"/>
    <col min="2300" max="2300" width="11.5" style="22" customWidth="1"/>
    <col min="2301" max="2301" width="10.1640625" style="22" customWidth="1"/>
    <col min="2302" max="2302" width="18.1640625" style="22" customWidth="1"/>
    <col min="2303" max="2303" width="10.33203125" style="22" customWidth="1"/>
    <col min="2304" max="2305" width="8.83203125" style="22" customWidth="1"/>
    <col min="2306" max="2306" width="13.5" style="22" customWidth="1"/>
    <col min="2307" max="2307" width="12.6640625" style="22" customWidth="1"/>
    <col min="2308" max="2308" width="11.33203125" style="22" customWidth="1"/>
    <col min="2309" max="2309" width="12.6640625" style="22" customWidth="1"/>
    <col min="2310" max="2310" width="12.5" style="22" customWidth="1"/>
    <col min="2311" max="2552" width="9" style="22"/>
    <col min="2553" max="2553" width="2.83203125" style="22" customWidth="1"/>
    <col min="2554" max="2554" width="9" style="22"/>
    <col min="2555" max="2555" width="12.6640625" style="22" customWidth="1"/>
    <col min="2556" max="2556" width="11.5" style="22" customWidth="1"/>
    <col min="2557" max="2557" width="10.1640625" style="22" customWidth="1"/>
    <col min="2558" max="2558" width="18.1640625" style="22" customWidth="1"/>
    <col min="2559" max="2559" width="10.33203125" style="22" customWidth="1"/>
    <col min="2560" max="2561" width="8.83203125" style="22" customWidth="1"/>
    <col min="2562" max="2562" width="13.5" style="22" customWidth="1"/>
    <col min="2563" max="2563" width="12.6640625" style="22" customWidth="1"/>
    <col min="2564" max="2564" width="11.33203125" style="22" customWidth="1"/>
    <col min="2565" max="2565" width="12.6640625" style="22" customWidth="1"/>
    <col min="2566" max="2566" width="12.5" style="22" customWidth="1"/>
    <col min="2567" max="2808" width="9" style="22"/>
    <col min="2809" max="2809" width="2.83203125" style="22" customWidth="1"/>
    <col min="2810" max="2810" width="9" style="22"/>
    <col min="2811" max="2811" width="12.6640625" style="22" customWidth="1"/>
    <col min="2812" max="2812" width="11.5" style="22" customWidth="1"/>
    <col min="2813" max="2813" width="10.1640625" style="22" customWidth="1"/>
    <col min="2814" max="2814" width="18.1640625" style="22" customWidth="1"/>
    <col min="2815" max="2815" width="10.33203125" style="22" customWidth="1"/>
    <col min="2816" max="2817" width="8.83203125" style="22" customWidth="1"/>
    <col min="2818" max="2818" width="13.5" style="22" customWidth="1"/>
    <col min="2819" max="2819" width="12.6640625" style="22" customWidth="1"/>
    <col min="2820" max="2820" width="11.33203125" style="22" customWidth="1"/>
    <col min="2821" max="2821" width="12.6640625" style="22" customWidth="1"/>
    <col min="2822" max="2822" width="12.5" style="22" customWidth="1"/>
    <col min="2823" max="3064" width="9" style="22"/>
    <col min="3065" max="3065" width="2.83203125" style="22" customWidth="1"/>
    <col min="3066" max="3066" width="9" style="22"/>
    <col min="3067" max="3067" width="12.6640625" style="22" customWidth="1"/>
    <col min="3068" max="3068" width="11.5" style="22" customWidth="1"/>
    <col min="3069" max="3069" width="10.1640625" style="22" customWidth="1"/>
    <col min="3070" max="3070" width="18.1640625" style="22" customWidth="1"/>
    <col min="3071" max="3071" width="10.33203125" style="22" customWidth="1"/>
    <col min="3072" max="3073" width="8.83203125" style="22" customWidth="1"/>
    <col min="3074" max="3074" width="13.5" style="22" customWidth="1"/>
    <col min="3075" max="3075" width="12.6640625" style="22" customWidth="1"/>
    <col min="3076" max="3076" width="11.33203125" style="22" customWidth="1"/>
    <col min="3077" max="3077" width="12.6640625" style="22" customWidth="1"/>
    <col min="3078" max="3078" width="12.5" style="22" customWidth="1"/>
    <col min="3079" max="3320" width="9" style="22"/>
    <col min="3321" max="3321" width="2.83203125" style="22" customWidth="1"/>
    <col min="3322" max="3322" width="9" style="22"/>
    <col min="3323" max="3323" width="12.6640625" style="22" customWidth="1"/>
    <col min="3324" max="3324" width="11.5" style="22" customWidth="1"/>
    <col min="3325" max="3325" width="10.1640625" style="22" customWidth="1"/>
    <col min="3326" max="3326" width="18.1640625" style="22" customWidth="1"/>
    <col min="3327" max="3327" width="10.33203125" style="22" customWidth="1"/>
    <col min="3328" max="3329" width="8.83203125" style="22" customWidth="1"/>
    <col min="3330" max="3330" width="13.5" style="22" customWidth="1"/>
    <col min="3331" max="3331" width="12.6640625" style="22" customWidth="1"/>
    <col min="3332" max="3332" width="11.33203125" style="22" customWidth="1"/>
    <col min="3333" max="3333" width="12.6640625" style="22" customWidth="1"/>
    <col min="3334" max="3334" width="12.5" style="22" customWidth="1"/>
    <col min="3335" max="3576" width="9" style="22"/>
    <col min="3577" max="3577" width="2.83203125" style="22" customWidth="1"/>
    <col min="3578" max="3578" width="9" style="22"/>
    <col min="3579" max="3579" width="12.6640625" style="22" customWidth="1"/>
    <col min="3580" max="3580" width="11.5" style="22" customWidth="1"/>
    <col min="3581" max="3581" width="10.1640625" style="22" customWidth="1"/>
    <col min="3582" max="3582" width="18.1640625" style="22" customWidth="1"/>
    <col min="3583" max="3583" width="10.33203125" style="22" customWidth="1"/>
    <col min="3584" max="3585" width="8.83203125" style="22" customWidth="1"/>
    <col min="3586" max="3586" width="13.5" style="22" customWidth="1"/>
    <col min="3587" max="3587" width="12.6640625" style="22" customWidth="1"/>
    <col min="3588" max="3588" width="11.33203125" style="22" customWidth="1"/>
    <col min="3589" max="3589" width="12.6640625" style="22" customWidth="1"/>
    <col min="3590" max="3590" width="12.5" style="22" customWidth="1"/>
    <col min="3591" max="3832" width="9" style="22"/>
    <col min="3833" max="3833" width="2.83203125" style="22" customWidth="1"/>
    <col min="3834" max="3834" width="9" style="22"/>
    <col min="3835" max="3835" width="12.6640625" style="22" customWidth="1"/>
    <col min="3836" max="3836" width="11.5" style="22" customWidth="1"/>
    <col min="3837" max="3837" width="10.1640625" style="22" customWidth="1"/>
    <col min="3838" max="3838" width="18.1640625" style="22" customWidth="1"/>
    <col min="3839" max="3839" width="10.33203125" style="22" customWidth="1"/>
    <col min="3840" max="3841" width="8.83203125" style="22" customWidth="1"/>
    <col min="3842" max="3842" width="13.5" style="22" customWidth="1"/>
    <col min="3843" max="3843" width="12.6640625" style="22" customWidth="1"/>
    <col min="3844" max="3844" width="11.33203125" style="22" customWidth="1"/>
    <col min="3845" max="3845" width="12.6640625" style="22" customWidth="1"/>
    <col min="3846" max="3846" width="12.5" style="22" customWidth="1"/>
    <col min="3847" max="4088" width="9" style="22"/>
    <col min="4089" max="4089" width="2.83203125" style="22" customWidth="1"/>
    <col min="4090" max="4090" width="9" style="22"/>
    <col min="4091" max="4091" width="12.6640625" style="22" customWidth="1"/>
    <col min="4092" max="4092" width="11.5" style="22" customWidth="1"/>
    <col min="4093" max="4093" width="10.1640625" style="22" customWidth="1"/>
    <col min="4094" max="4094" width="18.1640625" style="22" customWidth="1"/>
    <col min="4095" max="4095" width="10.33203125" style="22" customWidth="1"/>
    <col min="4096" max="4097" width="8.83203125" style="22" customWidth="1"/>
    <col min="4098" max="4098" width="13.5" style="22" customWidth="1"/>
    <col min="4099" max="4099" width="12.6640625" style="22" customWidth="1"/>
    <col min="4100" max="4100" width="11.33203125" style="22" customWidth="1"/>
    <col min="4101" max="4101" width="12.6640625" style="22" customWidth="1"/>
    <col min="4102" max="4102" width="12.5" style="22" customWidth="1"/>
    <col min="4103" max="4344" width="9" style="22"/>
    <col min="4345" max="4345" width="2.83203125" style="22" customWidth="1"/>
    <col min="4346" max="4346" width="9" style="22"/>
    <col min="4347" max="4347" width="12.6640625" style="22" customWidth="1"/>
    <col min="4348" max="4348" width="11.5" style="22" customWidth="1"/>
    <col min="4349" max="4349" width="10.1640625" style="22" customWidth="1"/>
    <col min="4350" max="4350" width="18.1640625" style="22" customWidth="1"/>
    <col min="4351" max="4351" width="10.33203125" style="22" customWidth="1"/>
    <col min="4352" max="4353" width="8.83203125" style="22" customWidth="1"/>
    <col min="4354" max="4354" width="13.5" style="22" customWidth="1"/>
    <col min="4355" max="4355" width="12.6640625" style="22" customWidth="1"/>
    <col min="4356" max="4356" width="11.33203125" style="22" customWidth="1"/>
    <col min="4357" max="4357" width="12.6640625" style="22" customWidth="1"/>
    <col min="4358" max="4358" width="12.5" style="22" customWidth="1"/>
    <col min="4359" max="4600" width="9" style="22"/>
    <col min="4601" max="4601" width="2.83203125" style="22" customWidth="1"/>
    <col min="4602" max="4602" width="9" style="22"/>
    <col min="4603" max="4603" width="12.6640625" style="22" customWidth="1"/>
    <col min="4604" max="4604" width="11.5" style="22" customWidth="1"/>
    <col min="4605" max="4605" width="10.1640625" style="22" customWidth="1"/>
    <col min="4606" max="4606" width="18.1640625" style="22" customWidth="1"/>
    <col min="4607" max="4607" width="10.33203125" style="22" customWidth="1"/>
    <col min="4608" max="4609" width="8.83203125" style="22" customWidth="1"/>
    <col min="4610" max="4610" width="13.5" style="22" customWidth="1"/>
    <col min="4611" max="4611" width="12.6640625" style="22" customWidth="1"/>
    <col min="4612" max="4612" width="11.33203125" style="22" customWidth="1"/>
    <col min="4613" max="4613" width="12.6640625" style="22" customWidth="1"/>
    <col min="4614" max="4614" width="12.5" style="22" customWidth="1"/>
    <col min="4615" max="4856" width="9" style="22"/>
    <col min="4857" max="4857" width="2.83203125" style="22" customWidth="1"/>
    <col min="4858" max="4858" width="9" style="22"/>
    <col min="4859" max="4859" width="12.6640625" style="22" customWidth="1"/>
    <col min="4860" max="4860" width="11.5" style="22" customWidth="1"/>
    <col min="4861" max="4861" width="10.1640625" style="22" customWidth="1"/>
    <col min="4862" max="4862" width="18.1640625" style="22" customWidth="1"/>
    <col min="4863" max="4863" width="10.33203125" style="22" customWidth="1"/>
    <col min="4864" max="4865" width="8.83203125" style="22" customWidth="1"/>
    <col min="4866" max="4866" width="13.5" style="22" customWidth="1"/>
    <col min="4867" max="4867" width="12.6640625" style="22" customWidth="1"/>
    <col min="4868" max="4868" width="11.33203125" style="22" customWidth="1"/>
    <col min="4869" max="4869" width="12.6640625" style="22" customWidth="1"/>
    <col min="4870" max="4870" width="12.5" style="22" customWidth="1"/>
    <col min="4871" max="5112" width="9" style="22"/>
    <col min="5113" max="5113" width="2.83203125" style="22" customWidth="1"/>
    <col min="5114" max="5114" width="9" style="22"/>
    <col min="5115" max="5115" width="12.6640625" style="22" customWidth="1"/>
    <col min="5116" max="5116" width="11.5" style="22" customWidth="1"/>
    <col min="5117" max="5117" width="10.1640625" style="22" customWidth="1"/>
    <col min="5118" max="5118" width="18.1640625" style="22" customWidth="1"/>
    <col min="5119" max="5119" width="10.33203125" style="22" customWidth="1"/>
    <col min="5120" max="5121" width="8.83203125" style="22" customWidth="1"/>
    <col min="5122" max="5122" width="13.5" style="22" customWidth="1"/>
    <col min="5123" max="5123" width="12.6640625" style="22" customWidth="1"/>
    <col min="5124" max="5124" width="11.33203125" style="22" customWidth="1"/>
    <col min="5125" max="5125" width="12.6640625" style="22" customWidth="1"/>
    <col min="5126" max="5126" width="12.5" style="22" customWidth="1"/>
    <col min="5127" max="5368" width="9" style="22"/>
    <col min="5369" max="5369" width="2.83203125" style="22" customWidth="1"/>
    <col min="5370" max="5370" width="9" style="22"/>
    <col min="5371" max="5371" width="12.6640625" style="22" customWidth="1"/>
    <col min="5372" max="5372" width="11.5" style="22" customWidth="1"/>
    <col min="5373" max="5373" width="10.1640625" style="22" customWidth="1"/>
    <col min="5374" max="5374" width="18.1640625" style="22" customWidth="1"/>
    <col min="5375" max="5375" width="10.33203125" style="22" customWidth="1"/>
    <col min="5376" max="5377" width="8.83203125" style="22" customWidth="1"/>
    <col min="5378" max="5378" width="13.5" style="22" customWidth="1"/>
    <col min="5379" max="5379" width="12.6640625" style="22" customWidth="1"/>
    <col min="5380" max="5380" width="11.33203125" style="22" customWidth="1"/>
    <col min="5381" max="5381" width="12.6640625" style="22" customWidth="1"/>
    <col min="5382" max="5382" width="12.5" style="22" customWidth="1"/>
    <col min="5383" max="5624" width="9" style="22"/>
    <col min="5625" max="5625" width="2.83203125" style="22" customWidth="1"/>
    <col min="5626" max="5626" width="9" style="22"/>
    <col min="5627" max="5627" width="12.6640625" style="22" customWidth="1"/>
    <col min="5628" max="5628" width="11.5" style="22" customWidth="1"/>
    <col min="5629" max="5629" width="10.1640625" style="22" customWidth="1"/>
    <col min="5630" max="5630" width="18.1640625" style="22" customWidth="1"/>
    <col min="5631" max="5631" width="10.33203125" style="22" customWidth="1"/>
    <col min="5632" max="5633" width="8.83203125" style="22" customWidth="1"/>
    <col min="5634" max="5634" width="13.5" style="22" customWidth="1"/>
    <col min="5635" max="5635" width="12.6640625" style="22" customWidth="1"/>
    <col min="5636" max="5636" width="11.33203125" style="22" customWidth="1"/>
    <col min="5637" max="5637" width="12.6640625" style="22" customWidth="1"/>
    <col min="5638" max="5638" width="12.5" style="22" customWidth="1"/>
    <col min="5639" max="5880" width="9" style="22"/>
    <col min="5881" max="5881" width="2.83203125" style="22" customWidth="1"/>
    <col min="5882" max="5882" width="9" style="22"/>
    <col min="5883" max="5883" width="12.6640625" style="22" customWidth="1"/>
    <col min="5884" max="5884" width="11.5" style="22" customWidth="1"/>
    <col min="5885" max="5885" width="10.1640625" style="22" customWidth="1"/>
    <col min="5886" max="5886" width="18.1640625" style="22" customWidth="1"/>
    <col min="5887" max="5887" width="10.33203125" style="22" customWidth="1"/>
    <col min="5888" max="5889" width="8.83203125" style="22" customWidth="1"/>
    <col min="5890" max="5890" width="13.5" style="22" customWidth="1"/>
    <col min="5891" max="5891" width="12.6640625" style="22" customWidth="1"/>
    <col min="5892" max="5892" width="11.33203125" style="22" customWidth="1"/>
    <col min="5893" max="5893" width="12.6640625" style="22" customWidth="1"/>
    <col min="5894" max="5894" width="12.5" style="22" customWidth="1"/>
    <col min="5895" max="6136" width="9" style="22"/>
    <col min="6137" max="6137" width="2.83203125" style="22" customWidth="1"/>
    <col min="6138" max="6138" width="9" style="22"/>
    <col min="6139" max="6139" width="12.6640625" style="22" customWidth="1"/>
    <col min="6140" max="6140" width="11.5" style="22" customWidth="1"/>
    <col min="6141" max="6141" width="10.1640625" style="22" customWidth="1"/>
    <col min="6142" max="6142" width="18.1640625" style="22" customWidth="1"/>
    <col min="6143" max="6143" width="10.33203125" style="22" customWidth="1"/>
    <col min="6144" max="6145" width="8.83203125" style="22" customWidth="1"/>
    <col min="6146" max="6146" width="13.5" style="22" customWidth="1"/>
    <col min="6147" max="6147" width="12.6640625" style="22" customWidth="1"/>
    <col min="6148" max="6148" width="11.33203125" style="22" customWidth="1"/>
    <col min="6149" max="6149" width="12.6640625" style="22" customWidth="1"/>
    <col min="6150" max="6150" width="12.5" style="22" customWidth="1"/>
    <col min="6151" max="6392" width="9" style="22"/>
    <col min="6393" max="6393" width="2.83203125" style="22" customWidth="1"/>
    <col min="6394" max="6394" width="9" style="22"/>
    <col min="6395" max="6395" width="12.6640625" style="22" customWidth="1"/>
    <col min="6396" max="6396" width="11.5" style="22" customWidth="1"/>
    <col min="6397" max="6397" width="10.1640625" style="22" customWidth="1"/>
    <col min="6398" max="6398" width="18.1640625" style="22" customWidth="1"/>
    <col min="6399" max="6399" width="10.33203125" style="22" customWidth="1"/>
    <col min="6400" max="6401" width="8.83203125" style="22" customWidth="1"/>
    <col min="6402" max="6402" width="13.5" style="22" customWidth="1"/>
    <col min="6403" max="6403" width="12.6640625" style="22" customWidth="1"/>
    <col min="6404" max="6404" width="11.33203125" style="22" customWidth="1"/>
    <col min="6405" max="6405" width="12.6640625" style="22" customWidth="1"/>
    <col min="6406" max="6406" width="12.5" style="22" customWidth="1"/>
    <col min="6407" max="6648" width="9" style="22"/>
    <col min="6649" max="6649" width="2.83203125" style="22" customWidth="1"/>
    <col min="6650" max="6650" width="9" style="22"/>
    <col min="6651" max="6651" width="12.6640625" style="22" customWidth="1"/>
    <col min="6652" max="6652" width="11.5" style="22" customWidth="1"/>
    <col min="6653" max="6653" width="10.1640625" style="22" customWidth="1"/>
    <col min="6654" max="6654" width="18.1640625" style="22" customWidth="1"/>
    <col min="6655" max="6655" width="10.33203125" style="22" customWidth="1"/>
    <col min="6656" max="6657" width="8.83203125" style="22" customWidth="1"/>
    <col min="6658" max="6658" width="13.5" style="22" customWidth="1"/>
    <col min="6659" max="6659" width="12.6640625" style="22" customWidth="1"/>
    <col min="6660" max="6660" width="11.33203125" style="22" customWidth="1"/>
    <col min="6661" max="6661" width="12.6640625" style="22" customWidth="1"/>
    <col min="6662" max="6662" width="12.5" style="22" customWidth="1"/>
    <col min="6663" max="6904" width="9" style="22"/>
    <col min="6905" max="6905" width="2.83203125" style="22" customWidth="1"/>
    <col min="6906" max="6906" width="9" style="22"/>
    <col min="6907" max="6907" width="12.6640625" style="22" customWidth="1"/>
    <col min="6908" max="6908" width="11.5" style="22" customWidth="1"/>
    <col min="6909" max="6909" width="10.1640625" style="22" customWidth="1"/>
    <col min="6910" max="6910" width="18.1640625" style="22" customWidth="1"/>
    <col min="6911" max="6911" width="10.33203125" style="22" customWidth="1"/>
    <col min="6912" max="6913" width="8.83203125" style="22" customWidth="1"/>
    <col min="6914" max="6914" width="13.5" style="22" customWidth="1"/>
    <col min="6915" max="6915" width="12.6640625" style="22" customWidth="1"/>
    <col min="6916" max="6916" width="11.33203125" style="22" customWidth="1"/>
    <col min="6917" max="6917" width="12.6640625" style="22" customWidth="1"/>
    <col min="6918" max="6918" width="12.5" style="22" customWidth="1"/>
    <col min="6919" max="7160" width="9" style="22"/>
    <col min="7161" max="7161" width="2.83203125" style="22" customWidth="1"/>
    <col min="7162" max="7162" width="9" style="22"/>
    <col min="7163" max="7163" width="12.6640625" style="22" customWidth="1"/>
    <col min="7164" max="7164" width="11.5" style="22" customWidth="1"/>
    <col min="7165" max="7165" width="10.1640625" style="22" customWidth="1"/>
    <col min="7166" max="7166" width="18.1640625" style="22" customWidth="1"/>
    <col min="7167" max="7167" width="10.33203125" style="22" customWidth="1"/>
    <col min="7168" max="7169" width="8.83203125" style="22" customWidth="1"/>
    <col min="7170" max="7170" width="13.5" style="22" customWidth="1"/>
    <col min="7171" max="7171" width="12.6640625" style="22" customWidth="1"/>
    <col min="7172" max="7172" width="11.33203125" style="22" customWidth="1"/>
    <col min="7173" max="7173" width="12.6640625" style="22" customWidth="1"/>
    <col min="7174" max="7174" width="12.5" style="22" customWidth="1"/>
    <col min="7175" max="7416" width="9" style="22"/>
    <col min="7417" max="7417" width="2.83203125" style="22" customWidth="1"/>
    <col min="7418" max="7418" width="9" style="22"/>
    <col min="7419" max="7419" width="12.6640625" style="22" customWidth="1"/>
    <col min="7420" max="7420" width="11.5" style="22" customWidth="1"/>
    <col min="7421" max="7421" width="10.1640625" style="22" customWidth="1"/>
    <col min="7422" max="7422" width="18.1640625" style="22" customWidth="1"/>
    <col min="7423" max="7423" width="10.33203125" style="22" customWidth="1"/>
    <col min="7424" max="7425" width="8.83203125" style="22" customWidth="1"/>
    <col min="7426" max="7426" width="13.5" style="22" customWidth="1"/>
    <col min="7427" max="7427" width="12.6640625" style="22" customWidth="1"/>
    <col min="7428" max="7428" width="11.33203125" style="22" customWidth="1"/>
    <col min="7429" max="7429" width="12.6640625" style="22" customWidth="1"/>
    <col min="7430" max="7430" width="12.5" style="22" customWidth="1"/>
    <col min="7431" max="7672" width="9" style="22"/>
    <col min="7673" max="7673" width="2.83203125" style="22" customWidth="1"/>
    <col min="7674" max="7674" width="9" style="22"/>
    <col min="7675" max="7675" width="12.6640625" style="22" customWidth="1"/>
    <col min="7676" max="7676" width="11.5" style="22" customWidth="1"/>
    <col min="7677" max="7677" width="10.1640625" style="22" customWidth="1"/>
    <col min="7678" max="7678" width="18.1640625" style="22" customWidth="1"/>
    <col min="7679" max="7679" width="10.33203125" style="22" customWidth="1"/>
    <col min="7680" max="7681" width="8.83203125" style="22" customWidth="1"/>
    <col min="7682" max="7682" width="13.5" style="22" customWidth="1"/>
    <col min="7683" max="7683" width="12.6640625" style="22" customWidth="1"/>
    <col min="7684" max="7684" width="11.33203125" style="22" customWidth="1"/>
    <col min="7685" max="7685" width="12.6640625" style="22" customWidth="1"/>
    <col min="7686" max="7686" width="12.5" style="22" customWidth="1"/>
    <col min="7687" max="7928" width="9" style="22"/>
    <col min="7929" max="7929" width="2.83203125" style="22" customWidth="1"/>
    <col min="7930" max="7930" width="9" style="22"/>
    <col min="7931" max="7931" width="12.6640625" style="22" customWidth="1"/>
    <col min="7932" max="7932" width="11.5" style="22" customWidth="1"/>
    <col min="7933" max="7933" width="10.1640625" style="22" customWidth="1"/>
    <col min="7934" max="7934" width="18.1640625" style="22" customWidth="1"/>
    <col min="7935" max="7935" width="10.33203125" style="22" customWidth="1"/>
    <col min="7936" max="7937" width="8.83203125" style="22" customWidth="1"/>
    <col min="7938" max="7938" width="13.5" style="22" customWidth="1"/>
    <col min="7939" max="7939" width="12.6640625" style="22" customWidth="1"/>
    <col min="7940" max="7940" width="11.33203125" style="22" customWidth="1"/>
    <col min="7941" max="7941" width="12.6640625" style="22" customWidth="1"/>
    <col min="7942" max="7942" width="12.5" style="22" customWidth="1"/>
    <col min="7943" max="8184" width="9" style="22"/>
    <col min="8185" max="8185" width="2.83203125" style="22" customWidth="1"/>
    <col min="8186" max="8186" width="9" style="22"/>
    <col min="8187" max="8187" width="12.6640625" style="22" customWidth="1"/>
    <col min="8188" max="8188" width="11.5" style="22" customWidth="1"/>
    <col min="8189" max="8189" width="10.1640625" style="22" customWidth="1"/>
    <col min="8190" max="8190" width="18.1640625" style="22" customWidth="1"/>
    <col min="8191" max="8191" width="10.33203125" style="22" customWidth="1"/>
    <col min="8192" max="8193" width="8.83203125" style="22" customWidth="1"/>
    <col min="8194" max="8194" width="13.5" style="22" customWidth="1"/>
    <col min="8195" max="8195" width="12.6640625" style="22" customWidth="1"/>
    <col min="8196" max="8196" width="11.33203125" style="22" customWidth="1"/>
    <col min="8197" max="8197" width="12.6640625" style="22" customWidth="1"/>
    <col min="8198" max="8198" width="12.5" style="22" customWidth="1"/>
    <col min="8199" max="8440" width="9" style="22"/>
    <col min="8441" max="8441" width="2.83203125" style="22" customWidth="1"/>
    <col min="8442" max="8442" width="9" style="22"/>
    <col min="8443" max="8443" width="12.6640625" style="22" customWidth="1"/>
    <col min="8444" max="8444" width="11.5" style="22" customWidth="1"/>
    <col min="8445" max="8445" width="10.1640625" style="22" customWidth="1"/>
    <col min="8446" max="8446" width="18.1640625" style="22" customWidth="1"/>
    <col min="8447" max="8447" width="10.33203125" style="22" customWidth="1"/>
    <col min="8448" max="8449" width="8.83203125" style="22" customWidth="1"/>
    <col min="8450" max="8450" width="13.5" style="22" customWidth="1"/>
    <col min="8451" max="8451" width="12.6640625" style="22" customWidth="1"/>
    <col min="8452" max="8452" width="11.33203125" style="22" customWidth="1"/>
    <col min="8453" max="8453" width="12.6640625" style="22" customWidth="1"/>
    <col min="8454" max="8454" width="12.5" style="22" customWidth="1"/>
    <col min="8455" max="8696" width="9" style="22"/>
    <col min="8697" max="8697" width="2.83203125" style="22" customWidth="1"/>
    <col min="8698" max="8698" width="9" style="22"/>
    <col min="8699" max="8699" width="12.6640625" style="22" customWidth="1"/>
    <col min="8700" max="8700" width="11.5" style="22" customWidth="1"/>
    <col min="8701" max="8701" width="10.1640625" style="22" customWidth="1"/>
    <col min="8702" max="8702" width="18.1640625" style="22" customWidth="1"/>
    <col min="8703" max="8703" width="10.33203125" style="22" customWidth="1"/>
    <col min="8704" max="8705" width="8.83203125" style="22" customWidth="1"/>
    <col min="8706" max="8706" width="13.5" style="22" customWidth="1"/>
    <col min="8707" max="8707" width="12.6640625" style="22" customWidth="1"/>
    <col min="8708" max="8708" width="11.33203125" style="22" customWidth="1"/>
    <col min="8709" max="8709" width="12.6640625" style="22" customWidth="1"/>
    <col min="8710" max="8710" width="12.5" style="22" customWidth="1"/>
    <col min="8711" max="8952" width="9" style="22"/>
    <col min="8953" max="8953" width="2.83203125" style="22" customWidth="1"/>
    <col min="8954" max="8954" width="9" style="22"/>
    <col min="8955" max="8955" width="12.6640625" style="22" customWidth="1"/>
    <col min="8956" max="8956" width="11.5" style="22" customWidth="1"/>
    <col min="8957" max="8957" width="10.1640625" style="22" customWidth="1"/>
    <col min="8958" max="8958" width="18.1640625" style="22" customWidth="1"/>
    <col min="8959" max="8959" width="10.33203125" style="22" customWidth="1"/>
    <col min="8960" max="8961" width="8.83203125" style="22" customWidth="1"/>
    <col min="8962" max="8962" width="13.5" style="22" customWidth="1"/>
    <col min="8963" max="8963" width="12.6640625" style="22" customWidth="1"/>
    <col min="8964" max="8964" width="11.33203125" style="22" customWidth="1"/>
    <col min="8965" max="8965" width="12.6640625" style="22" customWidth="1"/>
    <col min="8966" max="8966" width="12.5" style="22" customWidth="1"/>
    <col min="8967" max="9208" width="9" style="22"/>
    <col min="9209" max="9209" width="2.83203125" style="22" customWidth="1"/>
    <col min="9210" max="9210" width="9" style="22"/>
    <col min="9211" max="9211" width="12.6640625" style="22" customWidth="1"/>
    <col min="9212" max="9212" width="11.5" style="22" customWidth="1"/>
    <col min="9213" max="9213" width="10.1640625" style="22" customWidth="1"/>
    <col min="9214" max="9214" width="18.1640625" style="22" customWidth="1"/>
    <col min="9215" max="9215" width="10.33203125" style="22" customWidth="1"/>
    <col min="9216" max="9217" width="8.83203125" style="22" customWidth="1"/>
    <col min="9218" max="9218" width="13.5" style="22" customWidth="1"/>
    <col min="9219" max="9219" width="12.6640625" style="22" customWidth="1"/>
    <col min="9220" max="9220" width="11.33203125" style="22" customWidth="1"/>
    <col min="9221" max="9221" width="12.6640625" style="22" customWidth="1"/>
    <col min="9222" max="9222" width="12.5" style="22" customWidth="1"/>
    <col min="9223" max="9464" width="9" style="22"/>
    <col min="9465" max="9465" width="2.83203125" style="22" customWidth="1"/>
    <col min="9466" max="9466" width="9" style="22"/>
    <col min="9467" max="9467" width="12.6640625" style="22" customWidth="1"/>
    <col min="9468" max="9468" width="11.5" style="22" customWidth="1"/>
    <col min="9469" max="9469" width="10.1640625" style="22" customWidth="1"/>
    <col min="9470" max="9470" width="18.1640625" style="22" customWidth="1"/>
    <col min="9471" max="9471" width="10.33203125" style="22" customWidth="1"/>
    <col min="9472" max="9473" width="8.83203125" style="22" customWidth="1"/>
    <col min="9474" max="9474" width="13.5" style="22" customWidth="1"/>
    <col min="9475" max="9475" width="12.6640625" style="22" customWidth="1"/>
    <col min="9476" max="9476" width="11.33203125" style="22" customWidth="1"/>
    <col min="9477" max="9477" width="12.6640625" style="22" customWidth="1"/>
    <col min="9478" max="9478" width="12.5" style="22" customWidth="1"/>
    <col min="9479" max="9720" width="9" style="22"/>
    <col min="9721" max="9721" width="2.83203125" style="22" customWidth="1"/>
    <col min="9722" max="9722" width="9" style="22"/>
    <col min="9723" max="9723" width="12.6640625" style="22" customWidth="1"/>
    <col min="9724" max="9724" width="11.5" style="22" customWidth="1"/>
    <col min="9725" max="9725" width="10.1640625" style="22" customWidth="1"/>
    <col min="9726" max="9726" width="18.1640625" style="22" customWidth="1"/>
    <col min="9727" max="9727" width="10.33203125" style="22" customWidth="1"/>
    <col min="9728" max="9729" width="8.83203125" style="22" customWidth="1"/>
    <col min="9730" max="9730" width="13.5" style="22" customWidth="1"/>
    <col min="9731" max="9731" width="12.6640625" style="22" customWidth="1"/>
    <col min="9732" max="9732" width="11.33203125" style="22" customWidth="1"/>
    <col min="9733" max="9733" width="12.6640625" style="22" customWidth="1"/>
    <col min="9734" max="9734" width="12.5" style="22" customWidth="1"/>
    <col min="9735" max="9976" width="9" style="22"/>
    <col min="9977" max="9977" width="2.83203125" style="22" customWidth="1"/>
    <col min="9978" max="9978" width="9" style="22"/>
    <col min="9979" max="9979" width="12.6640625" style="22" customWidth="1"/>
    <col min="9980" max="9980" width="11.5" style="22" customWidth="1"/>
    <col min="9981" max="9981" width="10.1640625" style="22" customWidth="1"/>
    <col min="9982" max="9982" width="18.1640625" style="22" customWidth="1"/>
    <col min="9983" max="9983" width="10.33203125" style="22" customWidth="1"/>
    <col min="9984" max="9985" width="8.83203125" style="22" customWidth="1"/>
    <col min="9986" max="9986" width="13.5" style="22" customWidth="1"/>
    <col min="9987" max="9987" width="12.6640625" style="22" customWidth="1"/>
    <col min="9988" max="9988" width="11.33203125" style="22" customWidth="1"/>
    <col min="9989" max="9989" width="12.6640625" style="22" customWidth="1"/>
    <col min="9990" max="9990" width="12.5" style="22" customWidth="1"/>
    <col min="9991" max="10232" width="9" style="22"/>
    <col min="10233" max="10233" width="2.83203125" style="22" customWidth="1"/>
    <col min="10234" max="10234" width="9" style="22"/>
    <col min="10235" max="10235" width="12.6640625" style="22" customWidth="1"/>
    <col min="10236" max="10236" width="11.5" style="22" customWidth="1"/>
    <col min="10237" max="10237" width="10.1640625" style="22" customWidth="1"/>
    <col min="10238" max="10238" width="18.1640625" style="22" customWidth="1"/>
    <col min="10239" max="10239" width="10.33203125" style="22" customWidth="1"/>
    <col min="10240" max="10241" width="8.83203125" style="22" customWidth="1"/>
    <col min="10242" max="10242" width="13.5" style="22" customWidth="1"/>
    <col min="10243" max="10243" width="12.6640625" style="22" customWidth="1"/>
    <col min="10244" max="10244" width="11.33203125" style="22" customWidth="1"/>
    <col min="10245" max="10245" width="12.6640625" style="22" customWidth="1"/>
    <col min="10246" max="10246" width="12.5" style="22" customWidth="1"/>
    <col min="10247" max="10488" width="9" style="22"/>
    <col min="10489" max="10489" width="2.83203125" style="22" customWidth="1"/>
    <col min="10490" max="10490" width="9" style="22"/>
    <col min="10491" max="10491" width="12.6640625" style="22" customWidth="1"/>
    <col min="10492" max="10492" width="11.5" style="22" customWidth="1"/>
    <col min="10493" max="10493" width="10.1640625" style="22" customWidth="1"/>
    <col min="10494" max="10494" width="18.1640625" style="22" customWidth="1"/>
    <col min="10495" max="10495" width="10.33203125" style="22" customWidth="1"/>
    <col min="10496" max="10497" width="8.83203125" style="22" customWidth="1"/>
    <col min="10498" max="10498" width="13.5" style="22" customWidth="1"/>
    <col min="10499" max="10499" width="12.6640625" style="22" customWidth="1"/>
    <col min="10500" max="10500" width="11.33203125" style="22" customWidth="1"/>
    <col min="10501" max="10501" width="12.6640625" style="22" customWidth="1"/>
    <col min="10502" max="10502" width="12.5" style="22" customWidth="1"/>
    <col min="10503" max="10744" width="9" style="22"/>
    <col min="10745" max="10745" width="2.83203125" style="22" customWidth="1"/>
    <col min="10746" max="10746" width="9" style="22"/>
    <col min="10747" max="10747" width="12.6640625" style="22" customWidth="1"/>
    <col min="10748" max="10748" width="11.5" style="22" customWidth="1"/>
    <col min="10749" max="10749" width="10.1640625" style="22" customWidth="1"/>
    <col min="10750" max="10750" width="18.1640625" style="22" customWidth="1"/>
    <col min="10751" max="10751" width="10.33203125" style="22" customWidth="1"/>
    <col min="10752" max="10753" width="8.83203125" style="22" customWidth="1"/>
    <col min="10754" max="10754" width="13.5" style="22" customWidth="1"/>
    <col min="10755" max="10755" width="12.6640625" style="22" customWidth="1"/>
    <col min="10756" max="10756" width="11.33203125" style="22" customWidth="1"/>
    <col min="10757" max="10757" width="12.6640625" style="22" customWidth="1"/>
    <col min="10758" max="10758" width="12.5" style="22" customWidth="1"/>
    <col min="10759" max="11000" width="9" style="22"/>
    <col min="11001" max="11001" width="2.83203125" style="22" customWidth="1"/>
    <col min="11002" max="11002" width="9" style="22"/>
    <col min="11003" max="11003" width="12.6640625" style="22" customWidth="1"/>
    <col min="11004" max="11004" width="11.5" style="22" customWidth="1"/>
    <col min="11005" max="11005" width="10.1640625" style="22" customWidth="1"/>
    <col min="11006" max="11006" width="18.1640625" style="22" customWidth="1"/>
    <col min="11007" max="11007" width="10.33203125" style="22" customWidth="1"/>
    <col min="11008" max="11009" width="8.83203125" style="22" customWidth="1"/>
    <col min="11010" max="11010" width="13.5" style="22" customWidth="1"/>
    <col min="11011" max="11011" width="12.6640625" style="22" customWidth="1"/>
    <col min="11012" max="11012" width="11.33203125" style="22" customWidth="1"/>
    <col min="11013" max="11013" width="12.6640625" style="22" customWidth="1"/>
    <col min="11014" max="11014" width="12.5" style="22" customWidth="1"/>
    <col min="11015" max="11256" width="9" style="22"/>
    <col min="11257" max="11257" width="2.83203125" style="22" customWidth="1"/>
    <col min="11258" max="11258" width="9" style="22"/>
    <col min="11259" max="11259" width="12.6640625" style="22" customWidth="1"/>
    <col min="11260" max="11260" width="11.5" style="22" customWidth="1"/>
    <col min="11261" max="11261" width="10.1640625" style="22" customWidth="1"/>
    <col min="11262" max="11262" width="18.1640625" style="22" customWidth="1"/>
    <col min="11263" max="11263" width="10.33203125" style="22" customWidth="1"/>
    <col min="11264" max="11265" width="8.83203125" style="22" customWidth="1"/>
    <col min="11266" max="11266" width="13.5" style="22" customWidth="1"/>
    <col min="11267" max="11267" width="12.6640625" style="22" customWidth="1"/>
    <col min="11268" max="11268" width="11.33203125" style="22" customWidth="1"/>
    <col min="11269" max="11269" width="12.6640625" style="22" customWidth="1"/>
    <col min="11270" max="11270" width="12.5" style="22" customWidth="1"/>
    <col min="11271" max="11512" width="9" style="22"/>
    <col min="11513" max="11513" width="2.83203125" style="22" customWidth="1"/>
    <col min="11514" max="11514" width="9" style="22"/>
    <col min="11515" max="11515" width="12.6640625" style="22" customWidth="1"/>
    <col min="11516" max="11516" width="11.5" style="22" customWidth="1"/>
    <col min="11517" max="11517" width="10.1640625" style="22" customWidth="1"/>
    <col min="11518" max="11518" width="18.1640625" style="22" customWidth="1"/>
    <col min="11519" max="11519" width="10.33203125" style="22" customWidth="1"/>
    <col min="11520" max="11521" width="8.83203125" style="22" customWidth="1"/>
    <col min="11522" max="11522" width="13.5" style="22" customWidth="1"/>
    <col min="11523" max="11523" width="12.6640625" style="22" customWidth="1"/>
    <col min="11524" max="11524" width="11.33203125" style="22" customWidth="1"/>
    <col min="11525" max="11525" width="12.6640625" style="22" customWidth="1"/>
    <col min="11526" max="11526" width="12.5" style="22" customWidth="1"/>
    <col min="11527" max="11768" width="9" style="22"/>
    <col min="11769" max="11769" width="2.83203125" style="22" customWidth="1"/>
    <col min="11770" max="11770" width="9" style="22"/>
    <col min="11771" max="11771" width="12.6640625" style="22" customWidth="1"/>
    <col min="11772" max="11772" width="11.5" style="22" customWidth="1"/>
    <col min="11773" max="11773" width="10.1640625" style="22" customWidth="1"/>
    <col min="11774" max="11774" width="18.1640625" style="22" customWidth="1"/>
    <col min="11775" max="11775" width="10.33203125" style="22" customWidth="1"/>
    <col min="11776" max="11777" width="8.83203125" style="22" customWidth="1"/>
    <col min="11778" max="11778" width="13.5" style="22" customWidth="1"/>
    <col min="11779" max="11779" width="12.6640625" style="22" customWidth="1"/>
    <col min="11780" max="11780" width="11.33203125" style="22" customWidth="1"/>
    <col min="11781" max="11781" width="12.6640625" style="22" customWidth="1"/>
    <col min="11782" max="11782" width="12.5" style="22" customWidth="1"/>
    <col min="11783" max="12024" width="9" style="22"/>
    <col min="12025" max="12025" width="2.83203125" style="22" customWidth="1"/>
    <col min="12026" max="12026" width="9" style="22"/>
    <col min="12027" max="12027" width="12.6640625" style="22" customWidth="1"/>
    <col min="12028" max="12028" width="11.5" style="22" customWidth="1"/>
    <col min="12029" max="12029" width="10.1640625" style="22" customWidth="1"/>
    <col min="12030" max="12030" width="18.1640625" style="22" customWidth="1"/>
    <col min="12031" max="12031" width="10.33203125" style="22" customWidth="1"/>
    <col min="12032" max="12033" width="8.83203125" style="22" customWidth="1"/>
    <col min="12034" max="12034" width="13.5" style="22" customWidth="1"/>
    <col min="12035" max="12035" width="12.6640625" style="22" customWidth="1"/>
    <col min="12036" max="12036" width="11.33203125" style="22" customWidth="1"/>
    <col min="12037" max="12037" width="12.6640625" style="22" customWidth="1"/>
    <col min="12038" max="12038" width="12.5" style="22" customWidth="1"/>
    <col min="12039" max="12280" width="9" style="22"/>
    <col min="12281" max="12281" width="2.83203125" style="22" customWidth="1"/>
    <col min="12282" max="12282" width="9" style="22"/>
    <col min="12283" max="12283" width="12.6640625" style="22" customWidth="1"/>
    <col min="12284" max="12284" width="11.5" style="22" customWidth="1"/>
    <col min="12285" max="12285" width="10.1640625" style="22" customWidth="1"/>
    <col min="12286" max="12286" width="18.1640625" style="22" customWidth="1"/>
    <col min="12287" max="12287" width="10.33203125" style="22" customWidth="1"/>
    <col min="12288" max="12289" width="8.83203125" style="22" customWidth="1"/>
    <col min="12290" max="12290" width="13.5" style="22" customWidth="1"/>
    <col min="12291" max="12291" width="12.6640625" style="22" customWidth="1"/>
    <col min="12292" max="12292" width="11.33203125" style="22" customWidth="1"/>
    <col min="12293" max="12293" width="12.6640625" style="22" customWidth="1"/>
    <col min="12294" max="12294" width="12.5" style="22" customWidth="1"/>
    <col min="12295" max="12536" width="9" style="22"/>
    <col min="12537" max="12537" width="2.83203125" style="22" customWidth="1"/>
    <col min="12538" max="12538" width="9" style="22"/>
    <col min="12539" max="12539" width="12.6640625" style="22" customWidth="1"/>
    <col min="12540" max="12540" width="11.5" style="22" customWidth="1"/>
    <col min="12541" max="12541" width="10.1640625" style="22" customWidth="1"/>
    <col min="12542" max="12542" width="18.1640625" style="22" customWidth="1"/>
    <col min="12543" max="12543" width="10.33203125" style="22" customWidth="1"/>
    <col min="12544" max="12545" width="8.83203125" style="22" customWidth="1"/>
    <col min="12546" max="12546" width="13.5" style="22" customWidth="1"/>
    <col min="12547" max="12547" width="12.6640625" style="22" customWidth="1"/>
    <col min="12548" max="12548" width="11.33203125" style="22" customWidth="1"/>
    <col min="12549" max="12549" width="12.6640625" style="22" customWidth="1"/>
    <col min="12550" max="12550" width="12.5" style="22" customWidth="1"/>
    <col min="12551" max="12792" width="9" style="22"/>
    <col min="12793" max="12793" width="2.83203125" style="22" customWidth="1"/>
    <col min="12794" max="12794" width="9" style="22"/>
    <col min="12795" max="12795" width="12.6640625" style="22" customWidth="1"/>
    <col min="12796" max="12796" width="11.5" style="22" customWidth="1"/>
    <col min="12797" max="12797" width="10.1640625" style="22" customWidth="1"/>
    <col min="12798" max="12798" width="18.1640625" style="22" customWidth="1"/>
    <col min="12799" max="12799" width="10.33203125" style="22" customWidth="1"/>
    <col min="12800" max="12801" width="8.83203125" style="22" customWidth="1"/>
    <col min="12802" max="12802" width="13.5" style="22" customWidth="1"/>
    <col min="12803" max="12803" width="12.6640625" style="22" customWidth="1"/>
    <col min="12804" max="12804" width="11.33203125" style="22" customWidth="1"/>
    <col min="12805" max="12805" width="12.6640625" style="22" customWidth="1"/>
    <col min="12806" max="12806" width="12.5" style="22" customWidth="1"/>
    <col min="12807" max="13048" width="9" style="22"/>
    <col min="13049" max="13049" width="2.83203125" style="22" customWidth="1"/>
    <col min="13050" max="13050" width="9" style="22"/>
    <col min="13051" max="13051" width="12.6640625" style="22" customWidth="1"/>
    <col min="13052" max="13052" width="11.5" style="22" customWidth="1"/>
    <col min="13053" max="13053" width="10.1640625" style="22" customWidth="1"/>
    <col min="13054" max="13054" width="18.1640625" style="22" customWidth="1"/>
    <col min="13055" max="13055" width="10.33203125" style="22" customWidth="1"/>
    <col min="13056" max="13057" width="8.83203125" style="22" customWidth="1"/>
    <col min="13058" max="13058" width="13.5" style="22" customWidth="1"/>
    <col min="13059" max="13059" width="12.6640625" style="22" customWidth="1"/>
    <col min="13060" max="13060" width="11.33203125" style="22" customWidth="1"/>
    <col min="13061" max="13061" width="12.6640625" style="22" customWidth="1"/>
    <col min="13062" max="13062" width="12.5" style="22" customWidth="1"/>
    <col min="13063" max="13304" width="9" style="22"/>
    <col min="13305" max="13305" width="2.83203125" style="22" customWidth="1"/>
    <col min="13306" max="13306" width="9" style="22"/>
    <col min="13307" max="13307" width="12.6640625" style="22" customWidth="1"/>
    <col min="13308" max="13308" width="11.5" style="22" customWidth="1"/>
    <col min="13309" max="13309" width="10.1640625" style="22" customWidth="1"/>
    <col min="13310" max="13310" width="18.1640625" style="22" customWidth="1"/>
    <col min="13311" max="13311" width="10.33203125" style="22" customWidth="1"/>
    <col min="13312" max="13313" width="8.83203125" style="22" customWidth="1"/>
    <col min="13314" max="13314" width="13.5" style="22" customWidth="1"/>
    <col min="13315" max="13315" width="12.6640625" style="22" customWidth="1"/>
    <col min="13316" max="13316" width="11.33203125" style="22" customWidth="1"/>
    <col min="13317" max="13317" width="12.6640625" style="22" customWidth="1"/>
    <col min="13318" max="13318" width="12.5" style="22" customWidth="1"/>
    <col min="13319" max="13560" width="9" style="22"/>
    <col min="13561" max="13561" width="2.83203125" style="22" customWidth="1"/>
    <col min="13562" max="13562" width="9" style="22"/>
    <col min="13563" max="13563" width="12.6640625" style="22" customWidth="1"/>
    <col min="13564" max="13564" width="11.5" style="22" customWidth="1"/>
    <col min="13565" max="13565" width="10.1640625" style="22" customWidth="1"/>
    <col min="13566" max="13566" width="18.1640625" style="22" customWidth="1"/>
    <col min="13567" max="13567" width="10.33203125" style="22" customWidth="1"/>
    <col min="13568" max="13569" width="8.83203125" style="22" customWidth="1"/>
    <col min="13570" max="13570" width="13.5" style="22" customWidth="1"/>
    <col min="13571" max="13571" width="12.6640625" style="22" customWidth="1"/>
    <col min="13572" max="13572" width="11.33203125" style="22" customWidth="1"/>
    <col min="13573" max="13573" width="12.6640625" style="22" customWidth="1"/>
    <col min="13574" max="13574" width="12.5" style="22" customWidth="1"/>
    <col min="13575" max="13816" width="9" style="22"/>
    <col min="13817" max="13817" width="2.83203125" style="22" customWidth="1"/>
    <col min="13818" max="13818" width="9" style="22"/>
    <col min="13819" max="13819" width="12.6640625" style="22" customWidth="1"/>
    <col min="13820" max="13820" width="11.5" style="22" customWidth="1"/>
    <col min="13821" max="13821" width="10.1640625" style="22" customWidth="1"/>
    <col min="13822" max="13822" width="18.1640625" style="22" customWidth="1"/>
    <col min="13823" max="13823" width="10.33203125" style="22" customWidth="1"/>
    <col min="13824" max="13825" width="8.83203125" style="22" customWidth="1"/>
    <col min="13826" max="13826" width="13.5" style="22" customWidth="1"/>
    <col min="13827" max="13827" width="12.6640625" style="22" customWidth="1"/>
    <col min="13828" max="13828" width="11.33203125" style="22" customWidth="1"/>
    <col min="13829" max="13829" width="12.6640625" style="22" customWidth="1"/>
    <col min="13830" max="13830" width="12.5" style="22" customWidth="1"/>
    <col min="13831" max="14072" width="9" style="22"/>
    <col min="14073" max="14073" width="2.83203125" style="22" customWidth="1"/>
    <col min="14074" max="14074" width="9" style="22"/>
    <col min="14075" max="14075" width="12.6640625" style="22" customWidth="1"/>
    <col min="14076" max="14076" width="11.5" style="22" customWidth="1"/>
    <col min="14077" max="14077" width="10.1640625" style="22" customWidth="1"/>
    <col min="14078" max="14078" width="18.1640625" style="22" customWidth="1"/>
    <col min="14079" max="14079" width="10.33203125" style="22" customWidth="1"/>
    <col min="14080" max="14081" width="8.83203125" style="22" customWidth="1"/>
    <col min="14082" max="14082" width="13.5" style="22" customWidth="1"/>
    <col min="14083" max="14083" width="12.6640625" style="22" customWidth="1"/>
    <col min="14084" max="14084" width="11.33203125" style="22" customWidth="1"/>
    <col min="14085" max="14085" width="12.6640625" style="22" customWidth="1"/>
    <col min="14086" max="14086" width="12.5" style="22" customWidth="1"/>
    <col min="14087" max="14328" width="9" style="22"/>
    <col min="14329" max="14329" width="2.83203125" style="22" customWidth="1"/>
    <col min="14330" max="14330" width="9" style="22"/>
    <col min="14331" max="14331" width="12.6640625" style="22" customWidth="1"/>
    <col min="14332" max="14332" width="11.5" style="22" customWidth="1"/>
    <col min="14333" max="14333" width="10.1640625" style="22" customWidth="1"/>
    <col min="14334" max="14334" width="18.1640625" style="22" customWidth="1"/>
    <col min="14335" max="14335" width="10.33203125" style="22" customWidth="1"/>
    <col min="14336" max="14337" width="8.83203125" style="22" customWidth="1"/>
    <col min="14338" max="14338" width="13.5" style="22" customWidth="1"/>
    <col min="14339" max="14339" width="12.6640625" style="22" customWidth="1"/>
    <col min="14340" max="14340" width="11.33203125" style="22" customWidth="1"/>
    <col min="14341" max="14341" width="12.6640625" style="22" customWidth="1"/>
    <col min="14342" max="14342" width="12.5" style="22" customWidth="1"/>
    <col min="14343" max="14584" width="9" style="22"/>
    <col min="14585" max="14585" width="2.83203125" style="22" customWidth="1"/>
    <col min="14586" max="14586" width="9" style="22"/>
    <col min="14587" max="14587" width="12.6640625" style="22" customWidth="1"/>
    <col min="14588" max="14588" width="11.5" style="22" customWidth="1"/>
    <col min="14589" max="14589" width="10.1640625" style="22" customWidth="1"/>
    <col min="14590" max="14590" width="18.1640625" style="22" customWidth="1"/>
    <col min="14591" max="14591" width="10.33203125" style="22" customWidth="1"/>
    <col min="14592" max="14593" width="8.83203125" style="22" customWidth="1"/>
    <col min="14594" max="14594" width="13.5" style="22" customWidth="1"/>
    <col min="14595" max="14595" width="12.6640625" style="22" customWidth="1"/>
    <col min="14596" max="14596" width="11.33203125" style="22" customWidth="1"/>
    <col min="14597" max="14597" width="12.6640625" style="22" customWidth="1"/>
    <col min="14598" max="14598" width="12.5" style="22" customWidth="1"/>
    <col min="14599" max="14840" width="9" style="22"/>
    <col min="14841" max="14841" width="2.83203125" style="22" customWidth="1"/>
    <col min="14842" max="14842" width="9" style="22"/>
    <col min="14843" max="14843" width="12.6640625" style="22" customWidth="1"/>
    <col min="14844" max="14844" width="11.5" style="22" customWidth="1"/>
    <col min="14845" max="14845" width="10.1640625" style="22" customWidth="1"/>
    <col min="14846" max="14846" width="18.1640625" style="22" customWidth="1"/>
    <col min="14847" max="14847" width="10.33203125" style="22" customWidth="1"/>
    <col min="14848" max="14849" width="8.83203125" style="22" customWidth="1"/>
    <col min="14850" max="14850" width="13.5" style="22" customWidth="1"/>
    <col min="14851" max="14851" width="12.6640625" style="22" customWidth="1"/>
    <col min="14852" max="14852" width="11.33203125" style="22" customWidth="1"/>
    <col min="14853" max="14853" width="12.6640625" style="22" customWidth="1"/>
    <col min="14854" max="14854" width="12.5" style="22" customWidth="1"/>
    <col min="14855" max="15096" width="9" style="22"/>
    <col min="15097" max="15097" width="2.83203125" style="22" customWidth="1"/>
    <col min="15098" max="15098" width="9" style="22"/>
    <col min="15099" max="15099" width="12.6640625" style="22" customWidth="1"/>
    <col min="15100" max="15100" width="11.5" style="22" customWidth="1"/>
    <col min="15101" max="15101" width="10.1640625" style="22" customWidth="1"/>
    <col min="15102" max="15102" width="18.1640625" style="22" customWidth="1"/>
    <col min="15103" max="15103" width="10.33203125" style="22" customWidth="1"/>
    <col min="15104" max="15105" width="8.83203125" style="22" customWidth="1"/>
    <col min="15106" max="15106" width="13.5" style="22" customWidth="1"/>
    <col min="15107" max="15107" width="12.6640625" style="22" customWidth="1"/>
    <col min="15108" max="15108" width="11.33203125" style="22" customWidth="1"/>
    <col min="15109" max="15109" width="12.6640625" style="22" customWidth="1"/>
    <col min="15110" max="15110" width="12.5" style="22" customWidth="1"/>
    <col min="15111" max="15352" width="9" style="22"/>
    <col min="15353" max="15353" width="2.83203125" style="22" customWidth="1"/>
    <col min="15354" max="15354" width="9" style="22"/>
    <col min="15355" max="15355" width="12.6640625" style="22" customWidth="1"/>
    <col min="15356" max="15356" width="11.5" style="22" customWidth="1"/>
    <col min="15357" max="15357" width="10.1640625" style="22" customWidth="1"/>
    <col min="15358" max="15358" width="18.1640625" style="22" customWidth="1"/>
    <col min="15359" max="15359" width="10.33203125" style="22" customWidth="1"/>
    <col min="15360" max="15361" width="8.83203125" style="22" customWidth="1"/>
    <col min="15362" max="15362" width="13.5" style="22" customWidth="1"/>
    <col min="15363" max="15363" width="12.6640625" style="22" customWidth="1"/>
    <col min="15364" max="15364" width="11.33203125" style="22" customWidth="1"/>
    <col min="15365" max="15365" width="12.6640625" style="22" customWidth="1"/>
    <col min="15366" max="15366" width="12.5" style="22" customWidth="1"/>
    <col min="15367" max="15608" width="9" style="22"/>
    <col min="15609" max="15609" width="2.83203125" style="22" customWidth="1"/>
    <col min="15610" max="15610" width="9" style="22"/>
    <col min="15611" max="15611" width="12.6640625" style="22" customWidth="1"/>
    <col min="15612" max="15612" width="11.5" style="22" customWidth="1"/>
    <col min="15613" max="15613" width="10.1640625" style="22" customWidth="1"/>
    <col min="15614" max="15614" width="18.1640625" style="22" customWidth="1"/>
    <col min="15615" max="15615" width="10.33203125" style="22" customWidth="1"/>
    <col min="15616" max="15617" width="8.83203125" style="22" customWidth="1"/>
    <col min="15618" max="15618" width="13.5" style="22" customWidth="1"/>
    <col min="15619" max="15619" width="12.6640625" style="22" customWidth="1"/>
    <col min="15620" max="15620" width="11.33203125" style="22" customWidth="1"/>
    <col min="15621" max="15621" width="12.6640625" style="22" customWidth="1"/>
    <col min="15622" max="15622" width="12.5" style="22" customWidth="1"/>
    <col min="15623" max="15864" width="9" style="22"/>
    <col min="15865" max="15865" width="2.83203125" style="22" customWidth="1"/>
    <col min="15866" max="15866" width="9" style="22"/>
    <col min="15867" max="15867" width="12.6640625" style="22" customWidth="1"/>
    <col min="15868" max="15868" width="11.5" style="22" customWidth="1"/>
    <col min="15869" max="15869" width="10.1640625" style="22" customWidth="1"/>
    <col min="15870" max="15870" width="18.1640625" style="22" customWidth="1"/>
    <col min="15871" max="15871" width="10.33203125" style="22" customWidth="1"/>
    <col min="15872" max="15873" width="8.83203125" style="22" customWidth="1"/>
    <col min="15874" max="15874" width="13.5" style="22" customWidth="1"/>
    <col min="15875" max="15875" width="12.6640625" style="22" customWidth="1"/>
    <col min="15876" max="15876" width="11.33203125" style="22" customWidth="1"/>
    <col min="15877" max="15877" width="12.6640625" style="22" customWidth="1"/>
    <col min="15878" max="15878" width="12.5" style="22" customWidth="1"/>
    <col min="15879" max="16120" width="9" style="22"/>
    <col min="16121" max="16121" width="2.83203125" style="22" customWidth="1"/>
    <col min="16122" max="16122" width="9" style="22"/>
    <col min="16123" max="16123" width="12.6640625" style="22" customWidth="1"/>
    <col min="16124" max="16124" width="11.5" style="22" customWidth="1"/>
    <col min="16125" max="16125" width="10.1640625" style="22" customWidth="1"/>
    <col min="16126" max="16126" width="18.1640625" style="22" customWidth="1"/>
    <col min="16127" max="16127" width="10.33203125" style="22" customWidth="1"/>
    <col min="16128" max="16129" width="8.83203125" style="22" customWidth="1"/>
    <col min="16130" max="16130" width="13.5" style="22" customWidth="1"/>
    <col min="16131" max="16131" width="12.6640625" style="22" customWidth="1"/>
    <col min="16132" max="16132" width="11.33203125" style="22" customWidth="1"/>
    <col min="16133" max="16133" width="12.6640625" style="22" customWidth="1"/>
    <col min="16134" max="16134" width="12.5" style="22" customWidth="1"/>
    <col min="16135" max="16384" width="9" style="22"/>
  </cols>
  <sheetData>
    <row r="1" spans="2:11" s="8" customFormat="1" ht="42" customHeight="1" thickBot="1">
      <c r="B1" s="48" t="s">
        <v>100</v>
      </c>
      <c r="C1" s="48"/>
      <c r="D1" s="48"/>
      <c r="E1" s="48"/>
      <c r="F1" s="48"/>
      <c r="G1" s="48"/>
      <c r="H1" s="48"/>
      <c r="I1" s="48"/>
      <c r="J1" s="48"/>
      <c r="K1" s="48"/>
    </row>
    <row r="2" spans="2:11" s="8" customFormat="1">
      <c r="B2" s="9" t="s">
        <v>0</v>
      </c>
      <c r="C2" s="10" t="s">
        <v>32</v>
      </c>
      <c r="D2" s="11" t="s">
        <v>1</v>
      </c>
      <c r="E2" s="12">
        <v>45575</v>
      </c>
      <c r="F2" s="13" t="s">
        <v>2</v>
      </c>
      <c r="G2" s="49" t="s">
        <v>33</v>
      </c>
      <c r="H2" s="50"/>
      <c r="I2" s="50"/>
      <c r="J2" s="50"/>
      <c r="K2" s="51"/>
    </row>
    <row r="3" spans="2:11" s="8" customFormat="1" ht="19" thickBot="1">
      <c r="B3" s="14" t="s">
        <v>3</v>
      </c>
      <c r="C3" s="42" t="s">
        <v>34</v>
      </c>
      <c r="D3" s="15" t="s">
        <v>4</v>
      </c>
      <c r="E3" s="7">
        <v>15811515220</v>
      </c>
      <c r="F3" s="16" t="s">
        <v>5</v>
      </c>
      <c r="G3" s="52"/>
      <c r="H3" s="53"/>
      <c r="I3" s="53"/>
      <c r="J3" s="53"/>
      <c r="K3" s="54"/>
    </row>
    <row r="4" spans="2:11" s="8" customFormat="1" ht="19" thickBot="1"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2:11" s="21" customFormat="1">
      <c r="B5" s="17" t="s">
        <v>6</v>
      </c>
      <c r="C5" s="18" t="s">
        <v>7</v>
      </c>
      <c r="D5" s="18" t="s">
        <v>8</v>
      </c>
      <c r="E5" s="18" t="s">
        <v>9</v>
      </c>
      <c r="F5" s="18" t="s">
        <v>10</v>
      </c>
      <c r="G5" s="19" t="s">
        <v>11</v>
      </c>
      <c r="H5" s="18" t="s">
        <v>10</v>
      </c>
      <c r="I5" s="18" t="s">
        <v>12</v>
      </c>
      <c r="J5" s="18" t="s">
        <v>13</v>
      </c>
      <c r="K5" s="20" t="s">
        <v>14</v>
      </c>
    </row>
    <row r="6" spans="2:11" s="27" customFormat="1">
      <c r="B6" s="46" t="s">
        <v>54</v>
      </c>
      <c r="C6" s="2" t="s">
        <v>55</v>
      </c>
      <c r="D6" s="2" t="s">
        <v>56</v>
      </c>
      <c r="E6" s="3">
        <v>1</v>
      </c>
      <c r="F6" s="4" t="s">
        <v>15</v>
      </c>
      <c r="G6" s="3">
        <v>1</v>
      </c>
      <c r="H6" s="4" t="s">
        <v>17</v>
      </c>
      <c r="I6" s="1">
        <v>20000</v>
      </c>
      <c r="J6" s="1">
        <f>E6*G6*I6</f>
        <v>20000</v>
      </c>
      <c r="K6" s="33"/>
    </row>
    <row r="7" spans="2:11" s="27" customFormat="1">
      <c r="B7" s="46"/>
      <c r="C7" s="47" t="s">
        <v>92</v>
      </c>
      <c r="D7" s="47"/>
      <c r="E7" s="47"/>
      <c r="F7" s="47"/>
      <c r="G7" s="47"/>
      <c r="H7" s="47"/>
      <c r="I7" s="47"/>
      <c r="J7" s="29">
        <f>SUM(J6:J6)</f>
        <v>20000</v>
      </c>
      <c r="K7" s="33"/>
    </row>
    <row r="8" spans="2:11" s="27" customFormat="1">
      <c r="B8" s="46" t="s">
        <v>111</v>
      </c>
      <c r="C8" s="56" t="s">
        <v>97</v>
      </c>
      <c r="D8" s="2" t="s">
        <v>106</v>
      </c>
      <c r="E8" s="3">
        <v>12</v>
      </c>
      <c r="F8" s="4" t="s">
        <v>48</v>
      </c>
      <c r="G8" s="3">
        <v>1</v>
      </c>
      <c r="H8" s="4" t="s">
        <v>16</v>
      </c>
      <c r="I8" s="1">
        <v>4000</v>
      </c>
      <c r="J8" s="1">
        <f>E8*G8*I8</f>
        <v>48000</v>
      </c>
      <c r="K8" s="33" t="s">
        <v>192</v>
      </c>
    </row>
    <row r="9" spans="2:11" s="27" customFormat="1">
      <c r="B9" s="46"/>
      <c r="C9" s="57"/>
      <c r="D9" s="2" t="s">
        <v>107</v>
      </c>
      <c r="E9" s="3">
        <v>7</v>
      </c>
      <c r="F9" s="4" t="s">
        <v>48</v>
      </c>
      <c r="G9" s="3">
        <v>1</v>
      </c>
      <c r="H9" s="4" t="s">
        <v>16</v>
      </c>
      <c r="I9" s="1">
        <v>4700</v>
      </c>
      <c r="J9" s="1">
        <f t="shared" ref="J9:J27" si="0">E9*G9*I9</f>
        <v>32900</v>
      </c>
      <c r="K9" s="33"/>
    </row>
    <row r="10" spans="2:11" s="27" customFormat="1">
      <c r="B10" s="46"/>
      <c r="C10" s="57"/>
      <c r="D10" s="2" t="s">
        <v>108</v>
      </c>
      <c r="E10" s="3">
        <v>9</v>
      </c>
      <c r="F10" s="4" t="s">
        <v>48</v>
      </c>
      <c r="G10" s="3">
        <v>1</v>
      </c>
      <c r="H10" s="4" t="s">
        <v>16</v>
      </c>
      <c r="I10" s="1">
        <v>4900</v>
      </c>
      <c r="J10" s="1">
        <f t="shared" si="0"/>
        <v>44100</v>
      </c>
      <c r="K10" s="33"/>
    </row>
    <row r="11" spans="2:11" s="27" customFormat="1">
      <c r="B11" s="46"/>
      <c r="C11" s="57"/>
      <c r="D11" s="2" t="s">
        <v>109</v>
      </c>
      <c r="E11" s="3">
        <v>2</v>
      </c>
      <c r="F11" s="4" t="s">
        <v>48</v>
      </c>
      <c r="G11" s="3">
        <v>1</v>
      </c>
      <c r="H11" s="4" t="s">
        <v>16</v>
      </c>
      <c r="I11" s="1">
        <v>4900</v>
      </c>
      <c r="J11" s="1">
        <f t="shared" si="0"/>
        <v>9800</v>
      </c>
      <c r="K11" s="33"/>
    </row>
    <row r="12" spans="2:11" s="27" customFormat="1">
      <c r="B12" s="46"/>
      <c r="C12" s="57"/>
      <c r="D12" s="2" t="s">
        <v>223</v>
      </c>
      <c r="E12" s="3">
        <v>1</v>
      </c>
      <c r="F12" s="4" t="s">
        <v>48</v>
      </c>
      <c r="G12" s="3">
        <v>1</v>
      </c>
      <c r="H12" s="4" t="s">
        <v>16</v>
      </c>
      <c r="I12" s="1">
        <v>6400</v>
      </c>
      <c r="J12" s="1">
        <f t="shared" si="0"/>
        <v>6400</v>
      </c>
      <c r="K12" s="33"/>
    </row>
    <row r="13" spans="2:11" s="27" customFormat="1">
      <c r="B13" s="46"/>
      <c r="C13" s="57"/>
      <c r="D13" s="2" t="s">
        <v>110</v>
      </c>
      <c r="E13" s="3">
        <v>3</v>
      </c>
      <c r="F13" s="4" t="s">
        <v>48</v>
      </c>
      <c r="G13" s="3">
        <v>1</v>
      </c>
      <c r="H13" s="4" t="s">
        <v>16</v>
      </c>
      <c r="I13" s="1">
        <v>4000</v>
      </c>
      <c r="J13" s="1">
        <f t="shared" si="0"/>
        <v>12000</v>
      </c>
      <c r="K13" s="33" t="s">
        <v>187</v>
      </c>
    </row>
    <row r="14" spans="2:11" s="27" customFormat="1">
      <c r="B14" s="46"/>
      <c r="C14" s="28" t="s">
        <v>190</v>
      </c>
      <c r="D14" s="28" t="s">
        <v>188</v>
      </c>
      <c r="E14" s="3">
        <v>4</v>
      </c>
      <c r="F14" s="4" t="s">
        <v>48</v>
      </c>
      <c r="G14" s="3">
        <v>1</v>
      </c>
      <c r="H14" s="4" t="s">
        <v>16</v>
      </c>
      <c r="I14" s="1">
        <v>950</v>
      </c>
      <c r="J14" s="1">
        <f t="shared" si="0"/>
        <v>3800</v>
      </c>
      <c r="K14" s="33"/>
    </row>
    <row r="15" spans="2:11" s="27" customFormat="1">
      <c r="B15" s="46"/>
      <c r="C15" s="56" t="s">
        <v>103</v>
      </c>
      <c r="D15" s="2" t="s">
        <v>57</v>
      </c>
      <c r="E15" s="3">
        <v>2</v>
      </c>
      <c r="F15" s="4" t="s">
        <v>48</v>
      </c>
      <c r="G15" s="3">
        <v>1</v>
      </c>
      <c r="H15" s="4" t="s">
        <v>16</v>
      </c>
      <c r="I15" s="1">
        <v>1800</v>
      </c>
      <c r="J15" s="1">
        <f t="shared" si="0"/>
        <v>3600</v>
      </c>
      <c r="K15" s="33" t="s">
        <v>213</v>
      </c>
    </row>
    <row r="16" spans="2:11" s="27" customFormat="1">
      <c r="B16" s="46"/>
      <c r="C16" s="57"/>
      <c r="D16" s="2" t="s">
        <v>58</v>
      </c>
      <c r="E16" s="3">
        <v>4</v>
      </c>
      <c r="F16" s="4" t="s">
        <v>48</v>
      </c>
      <c r="G16" s="3">
        <v>1</v>
      </c>
      <c r="H16" s="4" t="s">
        <v>16</v>
      </c>
      <c r="I16" s="1">
        <v>2100</v>
      </c>
      <c r="J16" s="1">
        <f t="shared" si="0"/>
        <v>8400</v>
      </c>
      <c r="K16" s="33"/>
    </row>
    <row r="17" spans="2:11" s="27" customFormat="1">
      <c r="B17" s="46"/>
      <c r="C17" s="57"/>
      <c r="D17" s="2" t="s">
        <v>59</v>
      </c>
      <c r="E17" s="3">
        <v>4</v>
      </c>
      <c r="F17" s="4" t="s">
        <v>48</v>
      </c>
      <c r="G17" s="3">
        <v>1</v>
      </c>
      <c r="H17" s="4" t="s">
        <v>16</v>
      </c>
      <c r="I17" s="1">
        <v>2500</v>
      </c>
      <c r="J17" s="1">
        <f t="shared" ref="J17" si="1">E17*G17*I17</f>
        <v>10000</v>
      </c>
      <c r="K17" s="33"/>
    </row>
    <row r="18" spans="2:11" s="27" customFormat="1">
      <c r="B18" s="46"/>
      <c r="C18" s="57"/>
      <c r="D18" s="2" t="s">
        <v>252</v>
      </c>
      <c r="E18" s="3">
        <v>1</v>
      </c>
      <c r="F18" s="4" t="s">
        <v>48</v>
      </c>
      <c r="G18" s="3">
        <v>1</v>
      </c>
      <c r="H18" s="4" t="s">
        <v>16</v>
      </c>
      <c r="I18" s="1">
        <v>4000</v>
      </c>
      <c r="J18" s="1">
        <f t="shared" si="0"/>
        <v>4000</v>
      </c>
      <c r="K18" s="33"/>
    </row>
    <row r="19" spans="2:11" s="27" customFormat="1">
      <c r="B19" s="46"/>
      <c r="C19" s="56" t="s">
        <v>102</v>
      </c>
      <c r="D19" s="2" t="s">
        <v>62</v>
      </c>
      <c r="E19" s="3">
        <v>4</v>
      </c>
      <c r="F19" s="4" t="s">
        <v>48</v>
      </c>
      <c r="G19" s="3">
        <v>1</v>
      </c>
      <c r="H19" s="4" t="s">
        <v>16</v>
      </c>
      <c r="I19" s="1">
        <v>1900</v>
      </c>
      <c r="J19" s="1">
        <f t="shared" si="0"/>
        <v>7600</v>
      </c>
      <c r="K19" s="33"/>
    </row>
    <row r="20" spans="2:11" s="27" customFormat="1">
      <c r="B20" s="46"/>
      <c r="C20" s="57"/>
      <c r="D20" s="2" t="s">
        <v>60</v>
      </c>
      <c r="E20" s="3">
        <v>1</v>
      </c>
      <c r="F20" s="4" t="s">
        <v>48</v>
      </c>
      <c r="G20" s="3">
        <v>1</v>
      </c>
      <c r="H20" s="4" t="s">
        <v>16</v>
      </c>
      <c r="I20" s="1">
        <v>2400</v>
      </c>
      <c r="J20" s="1">
        <f t="shared" si="0"/>
        <v>2400</v>
      </c>
      <c r="K20" s="33"/>
    </row>
    <row r="21" spans="2:11" s="27" customFormat="1">
      <c r="B21" s="46"/>
      <c r="C21" s="57"/>
      <c r="D21" s="2" t="s">
        <v>63</v>
      </c>
      <c r="E21" s="3">
        <v>3</v>
      </c>
      <c r="F21" s="4" t="s">
        <v>48</v>
      </c>
      <c r="G21" s="3">
        <v>1</v>
      </c>
      <c r="H21" s="4" t="s">
        <v>16</v>
      </c>
      <c r="I21" s="1">
        <v>2600</v>
      </c>
      <c r="J21" s="1">
        <f t="shared" si="0"/>
        <v>7800</v>
      </c>
      <c r="K21" s="33"/>
    </row>
    <row r="22" spans="2:11" s="27" customFormat="1">
      <c r="B22" s="46"/>
      <c r="C22" s="57"/>
      <c r="D22" s="2" t="s">
        <v>61</v>
      </c>
      <c r="E22" s="3">
        <v>2</v>
      </c>
      <c r="F22" s="4" t="s">
        <v>48</v>
      </c>
      <c r="G22" s="3">
        <v>1</v>
      </c>
      <c r="H22" s="4" t="s">
        <v>16</v>
      </c>
      <c r="I22" s="1">
        <v>2100</v>
      </c>
      <c r="J22" s="1">
        <f t="shared" si="0"/>
        <v>4200</v>
      </c>
      <c r="K22" s="33" t="s">
        <v>187</v>
      </c>
    </row>
    <row r="23" spans="2:11" s="27" customFormat="1">
      <c r="B23" s="46"/>
      <c r="C23" s="56" t="s">
        <v>104</v>
      </c>
      <c r="D23" s="2" t="s">
        <v>230</v>
      </c>
      <c r="E23" s="3">
        <v>4</v>
      </c>
      <c r="F23" s="4" t="s">
        <v>48</v>
      </c>
      <c r="G23" s="3">
        <v>1</v>
      </c>
      <c r="H23" s="4" t="s">
        <v>16</v>
      </c>
      <c r="I23" s="1">
        <v>1800</v>
      </c>
      <c r="J23" s="1">
        <f t="shared" si="0"/>
        <v>7200</v>
      </c>
      <c r="K23" s="33"/>
    </row>
    <row r="24" spans="2:11" s="27" customFormat="1">
      <c r="B24" s="46"/>
      <c r="C24" s="57"/>
      <c r="D24" s="2" t="s">
        <v>225</v>
      </c>
      <c r="E24" s="3">
        <v>5</v>
      </c>
      <c r="F24" s="4" t="s">
        <v>48</v>
      </c>
      <c r="G24" s="3">
        <v>1</v>
      </c>
      <c r="H24" s="4" t="s">
        <v>16</v>
      </c>
      <c r="I24" s="1">
        <v>2200</v>
      </c>
      <c r="J24" s="1">
        <f t="shared" si="0"/>
        <v>11000</v>
      </c>
      <c r="K24" s="33"/>
    </row>
    <row r="25" spans="2:11" s="27" customFormat="1" ht="18" customHeight="1">
      <c r="B25" s="46"/>
      <c r="C25" s="56" t="s">
        <v>105</v>
      </c>
      <c r="D25" s="2" t="s">
        <v>64</v>
      </c>
      <c r="E25" s="3">
        <v>3</v>
      </c>
      <c r="F25" s="4" t="s">
        <v>48</v>
      </c>
      <c r="G25" s="3">
        <v>1</v>
      </c>
      <c r="H25" s="4" t="s">
        <v>16</v>
      </c>
      <c r="I25" s="1">
        <v>1900</v>
      </c>
      <c r="J25" s="1">
        <f t="shared" si="0"/>
        <v>5700</v>
      </c>
      <c r="K25" s="33" t="s">
        <v>101</v>
      </c>
    </row>
    <row r="26" spans="2:11" s="27" customFormat="1">
      <c r="B26" s="46"/>
      <c r="C26" s="57"/>
      <c r="D26" s="2" t="s">
        <v>65</v>
      </c>
      <c r="E26" s="3">
        <v>2</v>
      </c>
      <c r="F26" s="4" t="s">
        <v>48</v>
      </c>
      <c r="G26" s="3">
        <v>1</v>
      </c>
      <c r="H26" s="4" t="s">
        <v>16</v>
      </c>
      <c r="I26" s="1">
        <v>2400</v>
      </c>
      <c r="J26" s="1">
        <f t="shared" si="0"/>
        <v>4800</v>
      </c>
      <c r="K26" s="33"/>
    </row>
    <row r="27" spans="2:11" s="27" customFormat="1" ht="18" customHeight="1">
      <c r="B27" s="46"/>
      <c r="C27" s="28" t="s">
        <v>191</v>
      </c>
      <c r="D27" s="2" t="s">
        <v>189</v>
      </c>
      <c r="E27" s="3">
        <v>4</v>
      </c>
      <c r="F27" s="4" t="s">
        <v>48</v>
      </c>
      <c r="G27" s="3">
        <v>1</v>
      </c>
      <c r="H27" s="4" t="s">
        <v>16</v>
      </c>
      <c r="I27" s="1">
        <v>1400</v>
      </c>
      <c r="J27" s="1">
        <f t="shared" si="0"/>
        <v>5600</v>
      </c>
      <c r="K27" s="33"/>
    </row>
    <row r="28" spans="2:11" s="27" customFormat="1">
      <c r="B28" s="46"/>
      <c r="C28" s="47" t="s">
        <v>93</v>
      </c>
      <c r="D28" s="47"/>
      <c r="E28" s="47"/>
      <c r="F28" s="47"/>
      <c r="G28" s="47"/>
      <c r="H28" s="47"/>
      <c r="I28" s="47"/>
      <c r="J28" s="29">
        <f>SUM(J8:J27)</f>
        <v>239300</v>
      </c>
      <c r="K28" s="33"/>
    </row>
    <row r="29" spans="2:11" s="27" customFormat="1">
      <c r="B29" s="46" t="s">
        <v>66</v>
      </c>
      <c r="C29" s="2" t="s">
        <v>98</v>
      </c>
      <c r="D29" s="2" t="s">
        <v>113</v>
      </c>
      <c r="E29" s="3">
        <v>1</v>
      </c>
      <c r="F29" s="4" t="s">
        <v>48</v>
      </c>
      <c r="G29" s="3">
        <v>1</v>
      </c>
      <c r="H29" s="4" t="s">
        <v>112</v>
      </c>
      <c r="I29" s="1">
        <v>25000</v>
      </c>
      <c r="J29" s="1">
        <f>E29*G29*I29</f>
        <v>25000</v>
      </c>
      <c r="K29" s="33" t="s">
        <v>114</v>
      </c>
    </row>
    <row r="30" spans="2:11" s="27" customFormat="1">
      <c r="B30" s="46"/>
      <c r="C30" s="47" t="s">
        <v>94</v>
      </c>
      <c r="D30" s="47"/>
      <c r="E30" s="47"/>
      <c r="F30" s="47"/>
      <c r="G30" s="47"/>
      <c r="H30" s="47"/>
      <c r="I30" s="47"/>
      <c r="J30" s="29">
        <f>SUM(J29:J29)</f>
        <v>25000</v>
      </c>
      <c r="K30" s="33"/>
    </row>
    <row r="31" spans="2:11" s="27" customFormat="1">
      <c r="B31" s="46" t="s">
        <v>18</v>
      </c>
      <c r="C31" s="28" t="s">
        <v>171</v>
      </c>
      <c r="D31" s="2" t="s">
        <v>115</v>
      </c>
      <c r="E31" s="3">
        <v>44</v>
      </c>
      <c r="F31" s="4" t="s">
        <v>22</v>
      </c>
      <c r="G31" s="3">
        <v>1</v>
      </c>
      <c r="H31" s="4" t="s">
        <v>17</v>
      </c>
      <c r="I31" s="1">
        <v>138</v>
      </c>
      <c r="J31" s="1">
        <f>E31*G31*I31</f>
        <v>6072</v>
      </c>
      <c r="K31" s="33" t="s">
        <v>224</v>
      </c>
    </row>
    <row r="32" spans="2:11" s="27" customFormat="1">
      <c r="B32" s="46"/>
      <c r="C32" s="56" t="s">
        <v>99</v>
      </c>
      <c r="D32" s="2" t="s">
        <v>67</v>
      </c>
      <c r="E32" s="3">
        <v>44</v>
      </c>
      <c r="F32" s="4" t="s">
        <v>36</v>
      </c>
      <c r="G32" s="3">
        <v>1</v>
      </c>
      <c r="H32" s="3" t="s">
        <v>45</v>
      </c>
      <c r="I32" s="1">
        <v>1288</v>
      </c>
      <c r="J32" s="1">
        <f t="shared" ref="J32:J38" si="2">E32*G32*I32</f>
        <v>56672</v>
      </c>
      <c r="K32" s="33"/>
    </row>
    <row r="33" spans="2:11" s="27" customFormat="1">
      <c r="B33" s="46"/>
      <c r="C33" s="57"/>
      <c r="D33" s="2" t="s">
        <v>68</v>
      </c>
      <c r="E33" s="3">
        <v>44</v>
      </c>
      <c r="F33" s="4" t="s">
        <v>36</v>
      </c>
      <c r="G33" s="3">
        <v>1</v>
      </c>
      <c r="H33" s="3" t="s">
        <v>45</v>
      </c>
      <c r="I33" s="1">
        <v>198</v>
      </c>
      <c r="J33" s="1">
        <f t="shared" si="2"/>
        <v>8712</v>
      </c>
      <c r="K33" s="33"/>
    </row>
    <row r="34" spans="2:11" s="27" customFormat="1">
      <c r="B34" s="46"/>
      <c r="C34" s="57"/>
      <c r="D34" s="2" t="s">
        <v>69</v>
      </c>
      <c r="E34" s="3">
        <v>1</v>
      </c>
      <c r="F34" s="4" t="s">
        <v>15</v>
      </c>
      <c r="G34" s="3">
        <v>1</v>
      </c>
      <c r="H34" s="3" t="s">
        <v>17</v>
      </c>
      <c r="I34" s="1">
        <v>6888</v>
      </c>
      <c r="J34" s="1">
        <f t="shared" si="2"/>
        <v>6888</v>
      </c>
      <c r="K34" s="33"/>
    </row>
    <row r="35" spans="2:11" s="27" customFormat="1">
      <c r="B35" s="46"/>
      <c r="C35" s="58"/>
      <c r="D35" s="2" t="s">
        <v>70</v>
      </c>
      <c r="E35" s="3">
        <v>1</v>
      </c>
      <c r="F35" s="4" t="s">
        <v>71</v>
      </c>
      <c r="G35" s="3">
        <v>1</v>
      </c>
      <c r="H35" s="3" t="s">
        <v>72</v>
      </c>
      <c r="I35" s="1">
        <v>688</v>
      </c>
      <c r="J35" s="1">
        <f t="shared" si="2"/>
        <v>688</v>
      </c>
      <c r="K35" s="33" t="s">
        <v>175</v>
      </c>
    </row>
    <row r="36" spans="2:11" s="27" customFormat="1">
      <c r="B36" s="46"/>
      <c r="C36" s="2" t="s">
        <v>116</v>
      </c>
      <c r="D36" s="2" t="s">
        <v>117</v>
      </c>
      <c r="E36" s="3">
        <v>44</v>
      </c>
      <c r="F36" s="4" t="s">
        <v>36</v>
      </c>
      <c r="G36" s="3">
        <v>1</v>
      </c>
      <c r="H36" s="4" t="s">
        <v>17</v>
      </c>
      <c r="I36" s="1">
        <v>600</v>
      </c>
      <c r="J36" s="1">
        <f t="shared" si="2"/>
        <v>26400</v>
      </c>
      <c r="K36" s="33"/>
    </row>
    <row r="37" spans="2:11" s="27" customFormat="1">
      <c r="B37" s="46"/>
      <c r="C37" s="28" t="s">
        <v>195</v>
      </c>
      <c r="D37" s="2" t="s">
        <v>118</v>
      </c>
      <c r="E37" s="3">
        <v>44</v>
      </c>
      <c r="F37" s="4" t="s">
        <v>22</v>
      </c>
      <c r="G37" s="3">
        <v>1</v>
      </c>
      <c r="H37" s="4" t="s">
        <v>17</v>
      </c>
      <c r="I37" s="1">
        <v>498</v>
      </c>
      <c r="J37" s="1">
        <f t="shared" si="2"/>
        <v>21912</v>
      </c>
      <c r="K37" s="33"/>
    </row>
    <row r="38" spans="2:11" s="27" customFormat="1">
      <c r="B38" s="46"/>
      <c r="C38" s="28" t="s">
        <v>176</v>
      </c>
      <c r="D38" s="2" t="s">
        <v>177</v>
      </c>
      <c r="E38" s="3">
        <v>44</v>
      </c>
      <c r="F38" s="4" t="s">
        <v>22</v>
      </c>
      <c r="G38" s="3">
        <v>1</v>
      </c>
      <c r="H38" s="4" t="s">
        <v>17</v>
      </c>
      <c r="I38" s="1">
        <v>100</v>
      </c>
      <c r="J38" s="1">
        <f t="shared" si="2"/>
        <v>4400</v>
      </c>
      <c r="K38" s="33" t="s">
        <v>142</v>
      </c>
    </row>
    <row r="39" spans="2:11" s="27" customFormat="1">
      <c r="B39" s="46"/>
      <c r="C39" s="47" t="s">
        <v>46</v>
      </c>
      <c r="D39" s="47"/>
      <c r="E39" s="47"/>
      <c r="F39" s="47"/>
      <c r="G39" s="47"/>
      <c r="H39" s="47"/>
      <c r="I39" s="47"/>
      <c r="J39" s="29">
        <f>SUM(J31:J38)</f>
        <v>131744</v>
      </c>
      <c r="K39" s="33"/>
    </row>
    <row r="40" spans="2:11" s="27" customFormat="1">
      <c r="B40" s="46" t="s">
        <v>19</v>
      </c>
      <c r="C40" s="56" t="s">
        <v>196</v>
      </c>
      <c r="D40" s="2" t="s">
        <v>198</v>
      </c>
      <c r="E40" s="3">
        <v>1</v>
      </c>
      <c r="F40" s="4" t="s">
        <v>37</v>
      </c>
      <c r="G40" s="3">
        <v>1</v>
      </c>
      <c r="H40" s="4" t="s">
        <v>197</v>
      </c>
      <c r="I40" s="1">
        <v>800</v>
      </c>
      <c r="J40" s="1">
        <f>E40*G40*I40</f>
        <v>800</v>
      </c>
      <c r="K40" s="33" t="s">
        <v>39</v>
      </c>
    </row>
    <row r="41" spans="2:11" s="27" customFormat="1">
      <c r="B41" s="46"/>
      <c r="C41" s="57"/>
      <c r="D41" s="2" t="s">
        <v>199</v>
      </c>
      <c r="E41" s="3">
        <v>1</v>
      </c>
      <c r="F41" s="4" t="s">
        <v>37</v>
      </c>
      <c r="G41" s="3">
        <v>1</v>
      </c>
      <c r="H41" s="4" t="s">
        <v>197</v>
      </c>
      <c r="I41" s="1">
        <v>500</v>
      </c>
      <c r="J41" s="1">
        <f t="shared" ref="J41:J53" si="3">E41*G41*I41</f>
        <v>500</v>
      </c>
      <c r="K41" s="33"/>
    </row>
    <row r="42" spans="2:11" s="27" customFormat="1">
      <c r="B42" s="46"/>
      <c r="C42" s="57"/>
      <c r="D42" s="2" t="s">
        <v>201</v>
      </c>
      <c r="E42" s="3">
        <v>1</v>
      </c>
      <c r="F42" s="4" t="s">
        <v>37</v>
      </c>
      <c r="G42" s="3">
        <v>1</v>
      </c>
      <c r="H42" s="4" t="s">
        <v>197</v>
      </c>
      <c r="I42" s="1">
        <v>3000</v>
      </c>
      <c r="J42" s="1">
        <f t="shared" si="3"/>
        <v>3000</v>
      </c>
      <c r="K42" s="33" t="s">
        <v>229</v>
      </c>
    </row>
    <row r="43" spans="2:11" s="27" customFormat="1">
      <c r="B43" s="46"/>
      <c r="C43" s="56" t="s">
        <v>89</v>
      </c>
      <c r="D43" s="2" t="s">
        <v>90</v>
      </c>
      <c r="E43" s="3">
        <v>2</v>
      </c>
      <c r="F43" s="4" t="s">
        <v>37</v>
      </c>
      <c r="G43" s="3">
        <v>1</v>
      </c>
      <c r="H43" s="4" t="s">
        <v>91</v>
      </c>
      <c r="I43" s="1">
        <v>8000</v>
      </c>
      <c r="J43" s="1">
        <f t="shared" si="3"/>
        <v>16000</v>
      </c>
      <c r="K43" s="33" t="s">
        <v>214</v>
      </c>
    </row>
    <row r="44" spans="2:11" s="27" customFormat="1">
      <c r="B44" s="46"/>
      <c r="C44" s="57"/>
      <c r="D44" s="2" t="s">
        <v>119</v>
      </c>
      <c r="E44" s="3">
        <v>1</v>
      </c>
      <c r="F44" s="4" t="s">
        <v>37</v>
      </c>
      <c r="G44" s="3">
        <v>3</v>
      </c>
      <c r="H44" s="4" t="s">
        <v>120</v>
      </c>
      <c r="I44" s="1">
        <v>1200</v>
      </c>
      <c r="J44" s="1">
        <f t="shared" si="3"/>
        <v>3600</v>
      </c>
      <c r="K44" s="33" t="s">
        <v>126</v>
      </c>
    </row>
    <row r="45" spans="2:11" s="27" customFormat="1">
      <c r="B45" s="46"/>
      <c r="C45" s="57"/>
      <c r="D45" s="2" t="s">
        <v>122</v>
      </c>
      <c r="E45" s="3">
        <v>1</v>
      </c>
      <c r="F45" s="4" t="s">
        <v>37</v>
      </c>
      <c r="G45" s="3">
        <v>10</v>
      </c>
      <c r="H45" s="4" t="s">
        <v>124</v>
      </c>
      <c r="I45" s="1">
        <v>100</v>
      </c>
      <c r="J45" s="1">
        <f t="shared" si="3"/>
        <v>1000</v>
      </c>
      <c r="K45" s="33"/>
    </row>
    <row r="46" spans="2:11" s="27" customFormat="1">
      <c r="B46" s="46"/>
      <c r="C46" s="57"/>
      <c r="D46" s="2" t="s">
        <v>123</v>
      </c>
      <c r="E46" s="3">
        <v>1</v>
      </c>
      <c r="F46" s="4" t="s">
        <v>37</v>
      </c>
      <c r="G46" s="3">
        <v>200</v>
      </c>
      <c r="H46" s="4" t="s">
        <v>125</v>
      </c>
      <c r="I46" s="1">
        <v>10</v>
      </c>
      <c r="J46" s="1">
        <f t="shared" si="3"/>
        <v>2000</v>
      </c>
      <c r="K46" s="33" t="s">
        <v>200</v>
      </c>
    </row>
    <row r="47" spans="2:11" s="27" customFormat="1" ht="18" customHeight="1">
      <c r="B47" s="46"/>
      <c r="C47" s="57"/>
      <c r="D47" s="2" t="s">
        <v>121</v>
      </c>
      <c r="E47" s="3">
        <v>2</v>
      </c>
      <c r="F47" s="4" t="s">
        <v>37</v>
      </c>
      <c r="G47" s="3">
        <v>4</v>
      </c>
      <c r="H47" s="4" t="s">
        <v>120</v>
      </c>
      <c r="I47" s="1">
        <v>600</v>
      </c>
      <c r="J47" s="1">
        <f t="shared" si="3"/>
        <v>4800</v>
      </c>
      <c r="K47" s="33" t="s">
        <v>127</v>
      </c>
    </row>
    <row r="48" spans="2:11" s="27" customFormat="1">
      <c r="B48" s="46"/>
      <c r="C48" s="57"/>
      <c r="D48" s="2" t="s">
        <v>129</v>
      </c>
      <c r="E48" s="3">
        <v>2</v>
      </c>
      <c r="F48" s="4" t="s">
        <v>37</v>
      </c>
      <c r="G48" s="3">
        <v>1</v>
      </c>
      <c r="H48" s="4" t="s">
        <v>91</v>
      </c>
      <c r="I48" s="1">
        <v>300</v>
      </c>
      <c r="J48" s="1">
        <f t="shared" si="3"/>
        <v>600</v>
      </c>
      <c r="K48" s="33" t="s">
        <v>128</v>
      </c>
    </row>
    <row r="49" spans="2:11" s="27" customFormat="1">
      <c r="B49" s="46"/>
      <c r="C49" s="57"/>
      <c r="D49" s="2" t="s">
        <v>130</v>
      </c>
      <c r="E49" s="3">
        <v>2</v>
      </c>
      <c r="F49" s="4" t="s">
        <v>37</v>
      </c>
      <c r="G49" s="3">
        <v>1</v>
      </c>
      <c r="H49" s="4" t="s">
        <v>91</v>
      </c>
      <c r="I49" s="1">
        <v>500</v>
      </c>
      <c r="J49" s="1">
        <f t="shared" si="3"/>
        <v>1000</v>
      </c>
      <c r="K49" s="33" t="s">
        <v>128</v>
      </c>
    </row>
    <row r="50" spans="2:11" s="27" customFormat="1">
      <c r="B50" s="46"/>
      <c r="C50" s="56" t="s">
        <v>233</v>
      </c>
      <c r="D50" s="2" t="s">
        <v>234</v>
      </c>
      <c r="E50" s="3">
        <v>1</v>
      </c>
      <c r="F50" s="4" t="s">
        <v>37</v>
      </c>
      <c r="G50" s="3">
        <v>1</v>
      </c>
      <c r="H50" s="4" t="s">
        <v>91</v>
      </c>
      <c r="I50" s="1">
        <v>706</v>
      </c>
      <c r="J50" s="1">
        <f t="shared" si="3"/>
        <v>706</v>
      </c>
      <c r="K50" s="33" t="s">
        <v>235</v>
      </c>
    </row>
    <row r="51" spans="2:11" s="27" customFormat="1">
      <c r="B51" s="46"/>
      <c r="C51" s="57"/>
      <c r="D51" s="2" t="s">
        <v>236</v>
      </c>
      <c r="E51" s="3">
        <v>1</v>
      </c>
      <c r="F51" s="4" t="s">
        <v>37</v>
      </c>
      <c r="G51" s="3">
        <v>1</v>
      </c>
      <c r="H51" s="4" t="s">
        <v>91</v>
      </c>
      <c r="I51" s="1">
        <v>348.6</v>
      </c>
      <c r="J51" s="1">
        <f t="shared" si="3"/>
        <v>348.6</v>
      </c>
      <c r="K51" s="33" t="s">
        <v>237</v>
      </c>
    </row>
    <row r="52" spans="2:11" s="27" customFormat="1">
      <c r="B52" s="46"/>
      <c r="C52" s="57"/>
      <c r="D52" s="2" t="s">
        <v>238</v>
      </c>
      <c r="E52" s="3">
        <v>1</v>
      </c>
      <c r="F52" s="4" t="s">
        <v>37</v>
      </c>
      <c r="G52" s="3">
        <v>1</v>
      </c>
      <c r="H52" s="4" t="s">
        <v>91</v>
      </c>
      <c r="I52" s="1">
        <v>207</v>
      </c>
      <c r="J52" s="1">
        <f t="shared" si="3"/>
        <v>207</v>
      </c>
      <c r="K52" s="33" t="s">
        <v>237</v>
      </c>
    </row>
    <row r="53" spans="2:11" s="27" customFormat="1">
      <c r="B53" s="46"/>
      <c r="C53" s="57"/>
      <c r="D53" s="2" t="s">
        <v>250</v>
      </c>
      <c r="E53" s="3">
        <v>1</v>
      </c>
      <c r="F53" s="4" t="s">
        <v>15</v>
      </c>
      <c r="G53" s="3">
        <v>1</v>
      </c>
      <c r="H53" s="4" t="s">
        <v>17</v>
      </c>
      <c r="I53" s="1">
        <v>192</v>
      </c>
      <c r="J53" s="1">
        <f t="shared" si="3"/>
        <v>192</v>
      </c>
      <c r="K53" s="33"/>
    </row>
    <row r="54" spans="2:11" s="27" customFormat="1">
      <c r="B54" s="46"/>
      <c r="C54" s="47" t="s">
        <v>20</v>
      </c>
      <c r="D54" s="47"/>
      <c r="E54" s="47"/>
      <c r="F54" s="47"/>
      <c r="G54" s="47"/>
      <c r="H54" s="47"/>
      <c r="I54" s="47"/>
      <c r="J54" s="29">
        <f>SUM(J40:J53)</f>
        <v>34753.599999999999</v>
      </c>
      <c r="K54" s="33"/>
    </row>
    <row r="55" spans="2:11" s="27" customFormat="1">
      <c r="B55" s="60" t="s">
        <v>73</v>
      </c>
      <c r="C55" s="56" t="s">
        <v>239</v>
      </c>
      <c r="D55" s="2" t="s">
        <v>240</v>
      </c>
      <c r="E55" s="3">
        <v>2</v>
      </c>
      <c r="F55" s="4" t="s">
        <v>74</v>
      </c>
      <c r="G55" s="3">
        <v>1</v>
      </c>
      <c r="H55" s="4" t="s">
        <v>35</v>
      </c>
      <c r="I55" s="1">
        <v>117</v>
      </c>
      <c r="J55" s="1">
        <f>E55*G55*I55</f>
        <v>234</v>
      </c>
      <c r="K55" s="33"/>
    </row>
    <row r="56" spans="2:11" s="27" customFormat="1">
      <c r="B56" s="61"/>
      <c r="C56" s="57"/>
      <c r="D56" s="2" t="s">
        <v>241</v>
      </c>
      <c r="E56" s="3">
        <v>2</v>
      </c>
      <c r="F56" s="4" t="s">
        <v>74</v>
      </c>
      <c r="G56" s="3">
        <v>1</v>
      </c>
      <c r="H56" s="4" t="s">
        <v>35</v>
      </c>
      <c r="I56" s="1">
        <v>10</v>
      </c>
      <c r="J56" s="1">
        <f t="shared" ref="J56:J66" si="4">E56*G56*I56</f>
        <v>20</v>
      </c>
      <c r="K56" s="33"/>
    </row>
    <row r="57" spans="2:11" s="27" customFormat="1">
      <c r="B57" s="61"/>
      <c r="C57" s="57"/>
      <c r="D57" s="2" t="s">
        <v>242</v>
      </c>
      <c r="E57" s="3">
        <v>2</v>
      </c>
      <c r="F57" s="4" t="s">
        <v>74</v>
      </c>
      <c r="G57" s="3">
        <v>1</v>
      </c>
      <c r="H57" s="4" t="s">
        <v>35</v>
      </c>
      <c r="I57" s="1">
        <v>48</v>
      </c>
      <c r="J57" s="1">
        <f t="shared" si="4"/>
        <v>96</v>
      </c>
      <c r="K57" s="33"/>
    </row>
    <row r="58" spans="2:11" s="27" customFormat="1">
      <c r="B58" s="61"/>
      <c r="C58" s="57"/>
      <c r="D58" s="2" t="s">
        <v>245</v>
      </c>
      <c r="E58" s="3">
        <v>1</v>
      </c>
      <c r="F58" s="4" t="s">
        <v>22</v>
      </c>
      <c r="G58" s="3">
        <v>1</v>
      </c>
      <c r="H58" s="4" t="s">
        <v>17</v>
      </c>
      <c r="I58" s="1">
        <v>200</v>
      </c>
      <c r="J58" s="1">
        <f t="shared" si="4"/>
        <v>200</v>
      </c>
      <c r="K58" s="33"/>
    </row>
    <row r="59" spans="2:11" s="27" customFormat="1">
      <c r="B59" s="61"/>
      <c r="C59" s="57"/>
      <c r="D59" s="2" t="s">
        <v>244</v>
      </c>
      <c r="E59" s="3">
        <v>2</v>
      </c>
      <c r="F59" s="4" t="s">
        <v>74</v>
      </c>
      <c r="G59" s="3">
        <v>1</v>
      </c>
      <c r="H59" s="4" t="s">
        <v>35</v>
      </c>
      <c r="I59" s="1">
        <v>350</v>
      </c>
      <c r="J59" s="1">
        <f t="shared" si="4"/>
        <v>700</v>
      </c>
      <c r="K59" s="33"/>
    </row>
    <row r="60" spans="2:11" s="27" customFormat="1">
      <c r="B60" s="61"/>
      <c r="C60" s="58"/>
      <c r="D60" s="2" t="s">
        <v>243</v>
      </c>
      <c r="E60" s="3">
        <v>2</v>
      </c>
      <c r="F60" s="4" t="s">
        <v>74</v>
      </c>
      <c r="G60" s="3">
        <v>1</v>
      </c>
      <c r="H60" s="4" t="s">
        <v>35</v>
      </c>
      <c r="I60" s="1">
        <v>158</v>
      </c>
      <c r="J60" s="1">
        <f t="shared" si="4"/>
        <v>316</v>
      </c>
      <c r="K60" s="33"/>
    </row>
    <row r="61" spans="2:11" s="27" customFormat="1">
      <c r="B61" s="61"/>
      <c r="C61" s="59" t="s">
        <v>132</v>
      </c>
      <c r="D61" s="2" t="s">
        <v>204</v>
      </c>
      <c r="E61" s="3">
        <v>48</v>
      </c>
      <c r="F61" s="4" t="s">
        <v>74</v>
      </c>
      <c r="G61" s="3">
        <v>1</v>
      </c>
      <c r="H61" s="4" t="s">
        <v>35</v>
      </c>
      <c r="I61" s="1">
        <v>117</v>
      </c>
      <c r="J61" s="1">
        <f t="shared" si="4"/>
        <v>5616</v>
      </c>
      <c r="K61" s="33" t="s">
        <v>226</v>
      </c>
    </row>
    <row r="62" spans="2:11" s="27" customFormat="1">
      <c r="B62" s="61"/>
      <c r="C62" s="59"/>
      <c r="D62" s="2" t="s">
        <v>203</v>
      </c>
      <c r="E62" s="3">
        <v>2</v>
      </c>
      <c r="F62" s="4" t="s">
        <v>131</v>
      </c>
      <c r="G62" s="3">
        <v>1</v>
      </c>
      <c r="H62" s="4" t="s">
        <v>17</v>
      </c>
      <c r="I62" s="1">
        <v>1600</v>
      </c>
      <c r="J62" s="1">
        <f t="shared" si="4"/>
        <v>3200</v>
      </c>
      <c r="K62" s="33"/>
    </row>
    <row r="63" spans="2:11" s="27" customFormat="1">
      <c r="B63" s="61"/>
      <c r="C63" s="59"/>
      <c r="D63" s="2" t="s">
        <v>205</v>
      </c>
      <c r="E63" s="3">
        <v>5</v>
      </c>
      <c r="F63" s="4" t="s">
        <v>96</v>
      </c>
      <c r="G63" s="3">
        <v>1</v>
      </c>
      <c r="H63" s="4" t="s">
        <v>35</v>
      </c>
      <c r="I63" s="1">
        <v>1500</v>
      </c>
      <c r="J63" s="1">
        <f t="shared" si="4"/>
        <v>7500</v>
      </c>
      <c r="K63" s="33"/>
    </row>
    <row r="64" spans="2:11" s="27" customFormat="1">
      <c r="B64" s="61"/>
      <c r="C64" s="59"/>
      <c r="D64" s="2" t="s">
        <v>206</v>
      </c>
      <c r="E64" s="3">
        <v>6</v>
      </c>
      <c r="F64" s="4" t="s">
        <v>131</v>
      </c>
      <c r="G64" s="3">
        <v>1</v>
      </c>
      <c r="H64" s="4" t="s">
        <v>17</v>
      </c>
      <c r="I64" s="1">
        <v>280</v>
      </c>
      <c r="J64" s="1">
        <f t="shared" si="4"/>
        <v>1680</v>
      </c>
      <c r="K64" s="33"/>
    </row>
    <row r="65" spans="2:11" s="27" customFormat="1">
      <c r="B65" s="61"/>
      <c r="C65" s="59"/>
      <c r="D65" s="2" t="s">
        <v>134</v>
      </c>
      <c r="E65" s="3">
        <v>44</v>
      </c>
      <c r="F65" s="4" t="s">
        <v>22</v>
      </c>
      <c r="G65" s="3">
        <v>1</v>
      </c>
      <c r="H65" s="4" t="s">
        <v>135</v>
      </c>
      <c r="I65" s="1">
        <v>20</v>
      </c>
      <c r="J65" s="1">
        <f t="shared" si="4"/>
        <v>880</v>
      </c>
      <c r="K65" s="33" t="s">
        <v>202</v>
      </c>
    </row>
    <row r="66" spans="2:11" s="27" customFormat="1">
      <c r="B66" s="61"/>
      <c r="C66" s="2" t="s">
        <v>161</v>
      </c>
      <c r="D66" s="2" t="s">
        <v>162</v>
      </c>
      <c r="E66" s="3">
        <v>4</v>
      </c>
      <c r="F66" s="4" t="s">
        <v>163</v>
      </c>
      <c r="G66" s="3">
        <v>3</v>
      </c>
      <c r="H66" s="4" t="s">
        <v>164</v>
      </c>
      <c r="I66" s="1">
        <v>888</v>
      </c>
      <c r="J66" s="1">
        <f t="shared" si="4"/>
        <v>10656</v>
      </c>
      <c r="K66" s="33"/>
    </row>
    <row r="67" spans="2:11" s="27" customFormat="1">
      <c r="B67" s="62"/>
      <c r="C67" s="47" t="s">
        <v>95</v>
      </c>
      <c r="D67" s="47"/>
      <c r="E67" s="47"/>
      <c r="F67" s="47"/>
      <c r="G67" s="47"/>
      <c r="H67" s="47"/>
      <c r="I67" s="47"/>
      <c r="J67" s="31">
        <f>SUM(J55:J66)</f>
        <v>31098</v>
      </c>
      <c r="K67" s="33"/>
    </row>
    <row r="68" spans="2:11" s="27" customFormat="1">
      <c r="B68" s="46" t="s">
        <v>21</v>
      </c>
      <c r="C68" s="56" t="s">
        <v>159</v>
      </c>
      <c r="D68" s="35" t="s">
        <v>143</v>
      </c>
      <c r="E68" s="2">
        <v>4</v>
      </c>
      <c r="F68" s="2" t="s">
        <v>133</v>
      </c>
      <c r="G68" s="2">
        <v>1</v>
      </c>
      <c r="H68" s="2" t="s">
        <v>17</v>
      </c>
      <c r="I68" s="1">
        <v>50</v>
      </c>
      <c r="J68" s="1">
        <f>E68*G68*I68</f>
        <v>200</v>
      </c>
      <c r="K68" s="33"/>
    </row>
    <row r="69" spans="2:11" s="27" customFormat="1">
      <c r="B69" s="46"/>
      <c r="C69" s="57"/>
      <c r="D69" s="35" t="s">
        <v>144</v>
      </c>
      <c r="E69" s="2">
        <v>5</v>
      </c>
      <c r="F69" s="2" t="s">
        <v>40</v>
      </c>
      <c r="G69" s="2">
        <v>1</v>
      </c>
      <c r="H69" s="2" t="s">
        <v>17</v>
      </c>
      <c r="I69" s="1">
        <v>15</v>
      </c>
      <c r="J69" s="1">
        <f t="shared" ref="J69:J94" si="5">E69*G69*I69</f>
        <v>75</v>
      </c>
      <c r="K69" s="33"/>
    </row>
    <row r="70" spans="2:11" s="27" customFormat="1">
      <c r="B70" s="46"/>
      <c r="C70" s="57"/>
      <c r="D70" s="35" t="s">
        <v>217</v>
      </c>
      <c r="E70" s="2">
        <v>2</v>
      </c>
      <c r="F70" s="2" t="s">
        <v>40</v>
      </c>
      <c r="G70" s="2">
        <v>2</v>
      </c>
      <c r="H70" s="2" t="s">
        <v>131</v>
      </c>
      <c r="I70" s="1">
        <v>15</v>
      </c>
      <c r="J70" s="1">
        <f t="shared" si="5"/>
        <v>60</v>
      </c>
      <c r="K70" s="33"/>
    </row>
    <row r="71" spans="2:11" s="27" customFormat="1">
      <c r="B71" s="46"/>
      <c r="C71" s="57"/>
      <c r="D71" s="35" t="s">
        <v>227</v>
      </c>
      <c r="E71" s="2">
        <v>50</v>
      </c>
      <c r="F71" s="2" t="s">
        <v>40</v>
      </c>
      <c r="G71" s="2">
        <v>1</v>
      </c>
      <c r="H71" s="2" t="s">
        <v>17</v>
      </c>
      <c r="I71" s="1">
        <v>25</v>
      </c>
      <c r="J71" s="1">
        <f t="shared" si="5"/>
        <v>1250</v>
      </c>
      <c r="K71" s="33"/>
    </row>
    <row r="72" spans="2:11" s="27" customFormat="1">
      <c r="B72" s="46"/>
      <c r="C72" s="59" t="s">
        <v>160</v>
      </c>
      <c r="D72" s="2" t="s">
        <v>150</v>
      </c>
      <c r="E72" s="2">
        <v>50</v>
      </c>
      <c r="F72" s="2" t="s">
        <v>133</v>
      </c>
      <c r="G72" s="2">
        <v>2</v>
      </c>
      <c r="H72" s="2" t="s">
        <v>174</v>
      </c>
      <c r="I72" s="1">
        <v>15</v>
      </c>
      <c r="J72" s="1">
        <f t="shared" si="5"/>
        <v>1500</v>
      </c>
      <c r="K72" s="33"/>
    </row>
    <row r="73" spans="2:11" s="27" customFormat="1">
      <c r="B73" s="46"/>
      <c r="C73" s="59"/>
      <c r="D73" s="2" t="s">
        <v>145</v>
      </c>
      <c r="E73" s="2">
        <v>50</v>
      </c>
      <c r="F73" s="2" t="s">
        <v>148</v>
      </c>
      <c r="G73" s="2">
        <v>1</v>
      </c>
      <c r="H73" s="2" t="s">
        <v>17</v>
      </c>
      <c r="I73" s="1">
        <v>10</v>
      </c>
      <c r="J73" s="1">
        <f t="shared" si="5"/>
        <v>500</v>
      </c>
      <c r="K73" s="33"/>
    </row>
    <row r="74" spans="2:11" s="27" customFormat="1">
      <c r="B74" s="46"/>
      <c r="C74" s="59"/>
      <c r="D74" s="2" t="s">
        <v>147</v>
      </c>
      <c r="E74" s="2">
        <v>50</v>
      </c>
      <c r="F74" s="2" t="s">
        <v>148</v>
      </c>
      <c r="G74" s="2">
        <v>2</v>
      </c>
      <c r="H74" s="2" t="s">
        <v>17</v>
      </c>
      <c r="I74" s="1">
        <v>1</v>
      </c>
      <c r="J74" s="1">
        <f t="shared" si="5"/>
        <v>100</v>
      </c>
      <c r="K74" s="33"/>
    </row>
    <row r="75" spans="2:11" s="27" customFormat="1">
      <c r="B75" s="46"/>
      <c r="C75" s="57" t="s">
        <v>216</v>
      </c>
      <c r="D75" s="2" t="s">
        <v>146</v>
      </c>
      <c r="E75" s="2">
        <v>50</v>
      </c>
      <c r="F75" s="2" t="s">
        <v>148</v>
      </c>
      <c r="G75" s="2">
        <v>1</v>
      </c>
      <c r="H75" s="2" t="s">
        <v>17</v>
      </c>
      <c r="I75" s="70">
        <v>1</v>
      </c>
      <c r="J75" s="1">
        <f t="shared" si="5"/>
        <v>50</v>
      </c>
      <c r="K75" s="33"/>
    </row>
    <row r="76" spans="2:11" s="27" customFormat="1">
      <c r="B76" s="46"/>
      <c r="C76" s="57"/>
      <c r="D76" s="2" t="s">
        <v>149</v>
      </c>
      <c r="E76" s="2">
        <v>2</v>
      </c>
      <c r="F76" s="2" t="s">
        <v>40</v>
      </c>
      <c r="G76" s="2">
        <v>1</v>
      </c>
      <c r="H76" s="2" t="s">
        <v>17</v>
      </c>
      <c r="I76" s="70">
        <v>20</v>
      </c>
      <c r="J76" s="1">
        <f t="shared" si="5"/>
        <v>40</v>
      </c>
      <c r="K76" s="33"/>
    </row>
    <row r="77" spans="2:11" s="27" customFormat="1">
      <c r="B77" s="46"/>
      <c r="C77" s="58"/>
      <c r="D77" s="2" t="s">
        <v>228</v>
      </c>
      <c r="E77" s="2">
        <v>1</v>
      </c>
      <c r="F77" s="2" t="s">
        <v>15</v>
      </c>
      <c r="G77" s="2">
        <v>1</v>
      </c>
      <c r="H77" s="2" t="s">
        <v>17</v>
      </c>
      <c r="I77" s="1">
        <v>1000</v>
      </c>
      <c r="J77" s="1">
        <f t="shared" si="5"/>
        <v>1000</v>
      </c>
      <c r="K77" s="33"/>
    </row>
    <row r="78" spans="2:11" s="27" customFormat="1">
      <c r="B78" s="46"/>
      <c r="C78" s="2" t="s">
        <v>219</v>
      </c>
      <c r="D78" s="2" t="s">
        <v>220</v>
      </c>
      <c r="E78" s="2">
        <v>50</v>
      </c>
      <c r="F78" s="2" t="s">
        <v>22</v>
      </c>
      <c r="G78" s="2">
        <v>1</v>
      </c>
      <c r="H78" s="2" t="s">
        <v>17</v>
      </c>
      <c r="I78" s="1">
        <v>5</v>
      </c>
      <c r="J78" s="1">
        <f t="shared" si="5"/>
        <v>250</v>
      </c>
      <c r="K78" s="33"/>
    </row>
    <row r="79" spans="2:11" s="27" customFormat="1">
      <c r="B79" s="46"/>
      <c r="C79" s="2" t="s">
        <v>218</v>
      </c>
      <c r="D79" s="2" t="s">
        <v>151</v>
      </c>
      <c r="E79" s="2">
        <v>50</v>
      </c>
      <c r="F79" s="2" t="s">
        <v>133</v>
      </c>
      <c r="G79" s="2">
        <v>1</v>
      </c>
      <c r="H79" s="2" t="s">
        <v>17</v>
      </c>
      <c r="I79" s="1">
        <v>30</v>
      </c>
      <c r="J79" s="1">
        <f t="shared" si="5"/>
        <v>1500</v>
      </c>
      <c r="K79" s="33" t="s">
        <v>142</v>
      </c>
    </row>
    <row r="80" spans="2:11" s="27" customFormat="1">
      <c r="B80" s="46"/>
      <c r="C80" s="2" t="s">
        <v>172</v>
      </c>
      <c r="D80" s="2" t="s">
        <v>173</v>
      </c>
      <c r="E80" s="2">
        <v>6</v>
      </c>
      <c r="F80" s="2" t="s">
        <v>40</v>
      </c>
      <c r="G80" s="2">
        <v>2</v>
      </c>
      <c r="H80" s="2" t="s">
        <v>174</v>
      </c>
      <c r="I80" s="1">
        <v>90</v>
      </c>
      <c r="J80" s="1">
        <f t="shared" si="5"/>
        <v>1080</v>
      </c>
      <c r="K80" s="33"/>
    </row>
    <row r="81" spans="2:11" s="27" customFormat="1">
      <c r="B81" s="46"/>
      <c r="C81" s="56" t="s">
        <v>193</v>
      </c>
      <c r="D81" s="2" t="s">
        <v>194</v>
      </c>
      <c r="E81" s="2">
        <v>2</v>
      </c>
      <c r="F81" s="2" t="s">
        <v>40</v>
      </c>
      <c r="G81" s="2">
        <v>1</v>
      </c>
      <c r="H81" s="2" t="s">
        <v>17</v>
      </c>
      <c r="I81" s="70">
        <v>50</v>
      </c>
      <c r="J81" s="1">
        <f t="shared" si="5"/>
        <v>100</v>
      </c>
      <c r="K81" s="33"/>
    </row>
    <row r="82" spans="2:11" s="27" customFormat="1">
      <c r="B82" s="46"/>
      <c r="C82" s="58"/>
      <c r="D82" s="2" t="s">
        <v>221</v>
      </c>
      <c r="E82" s="2">
        <v>50</v>
      </c>
      <c r="F82" s="2" t="s">
        <v>40</v>
      </c>
      <c r="G82" s="2">
        <v>1</v>
      </c>
      <c r="H82" s="2" t="s">
        <v>17</v>
      </c>
      <c r="I82" s="70">
        <v>5</v>
      </c>
      <c r="J82" s="1">
        <f t="shared" si="5"/>
        <v>250</v>
      </c>
      <c r="K82" s="33"/>
    </row>
    <row r="83" spans="2:11" s="27" customFormat="1">
      <c r="B83" s="46"/>
      <c r="C83" s="2" t="s">
        <v>169</v>
      </c>
      <c r="D83" s="2" t="s">
        <v>75</v>
      </c>
      <c r="E83" s="2">
        <v>1</v>
      </c>
      <c r="F83" s="2" t="s">
        <v>15</v>
      </c>
      <c r="G83" s="2">
        <v>1</v>
      </c>
      <c r="H83" s="2" t="s">
        <v>17</v>
      </c>
      <c r="I83" s="1">
        <v>500</v>
      </c>
      <c r="J83" s="1">
        <f>E83*G83*I83</f>
        <v>500</v>
      </c>
      <c r="K83" s="33" t="s">
        <v>170</v>
      </c>
    </row>
    <row r="84" spans="2:11" s="27" customFormat="1">
      <c r="B84" s="46"/>
      <c r="C84" s="56" t="s">
        <v>153</v>
      </c>
      <c r="D84" s="2" t="s">
        <v>168</v>
      </c>
      <c r="E84" s="2">
        <v>1</v>
      </c>
      <c r="F84" s="2" t="s">
        <v>15</v>
      </c>
      <c r="G84" s="2">
        <v>1</v>
      </c>
      <c r="H84" s="2" t="s">
        <v>17</v>
      </c>
      <c r="I84" s="1">
        <v>800</v>
      </c>
      <c r="J84" s="1">
        <f t="shared" si="5"/>
        <v>800</v>
      </c>
      <c r="K84" s="33" t="s">
        <v>139</v>
      </c>
    </row>
    <row r="85" spans="2:11" s="27" customFormat="1">
      <c r="B85" s="46"/>
      <c r="C85" s="57"/>
      <c r="D85" s="2" t="s">
        <v>165</v>
      </c>
      <c r="E85" s="2">
        <v>43</v>
      </c>
      <c r="F85" s="2" t="s">
        <v>22</v>
      </c>
      <c r="G85" s="2">
        <v>6</v>
      </c>
      <c r="H85" s="2" t="s">
        <v>166</v>
      </c>
      <c r="I85" s="1">
        <v>2</v>
      </c>
      <c r="J85" s="1">
        <f t="shared" si="5"/>
        <v>516</v>
      </c>
      <c r="K85" s="33" t="s">
        <v>167</v>
      </c>
    </row>
    <row r="86" spans="2:11" s="27" customFormat="1">
      <c r="B86" s="46"/>
      <c r="C86" s="58"/>
      <c r="D86" s="2" t="s">
        <v>155</v>
      </c>
      <c r="E86" s="2">
        <v>2</v>
      </c>
      <c r="F86" s="2" t="s">
        <v>131</v>
      </c>
      <c r="G86" s="2">
        <v>1</v>
      </c>
      <c r="H86" s="2" t="s">
        <v>17</v>
      </c>
      <c r="I86" s="1">
        <v>500</v>
      </c>
      <c r="J86" s="1">
        <f t="shared" si="5"/>
        <v>1000</v>
      </c>
      <c r="K86" s="33"/>
    </row>
    <row r="87" spans="2:11" s="27" customFormat="1">
      <c r="B87" s="46"/>
      <c r="C87" s="56" t="s">
        <v>154</v>
      </c>
      <c r="D87" s="2" t="s">
        <v>156</v>
      </c>
      <c r="E87" s="2">
        <v>60</v>
      </c>
      <c r="F87" s="2" t="s">
        <v>157</v>
      </c>
      <c r="G87" s="2">
        <v>1</v>
      </c>
      <c r="H87" s="2" t="s">
        <v>17</v>
      </c>
      <c r="I87" s="1">
        <v>10</v>
      </c>
      <c r="J87" s="1">
        <f t="shared" si="5"/>
        <v>600</v>
      </c>
      <c r="K87" s="33"/>
    </row>
    <row r="88" spans="2:11" s="27" customFormat="1">
      <c r="B88" s="46"/>
      <c r="C88" s="57"/>
      <c r="D88" s="2" t="s">
        <v>158</v>
      </c>
      <c r="E88" s="2">
        <v>60</v>
      </c>
      <c r="F88" s="2" t="s">
        <v>157</v>
      </c>
      <c r="G88" s="2">
        <v>1</v>
      </c>
      <c r="H88" s="2" t="s">
        <v>17</v>
      </c>
      <c r="I88" s="1">
        <v>10</v>
      </c>
      <c r="J88" s="1">
        <f t="shared" si="5"/>
        <v>600</v>
      </c>
      <c r="K88" s="33"/>
    </row>
    <row r="89" spans="2:11" s="27" customFormat="1">
      <c r="B89" s="46"/>
      <c r="C89" s="2" t="s">
        <v>215</v>
      </c>
      <c r="D89" s="2" t="s">
        <v>183</v>
      </c>
      <c r="E89" s="2">
        <v>5</v>
      </c>
      <c r="F89" s="2" t="s">
        <v>184</v>
      </c>
      <c r="G89" s="2">
        <v>4</v>
      </c>
      <c r="H89" s="2" t="s">
        <v>26</v>
      </c>
      <c r="I89" s="1">
        <v>80</v>
      </c>
      <c r="J89" s="1">
        <f t="shared" si="5"/>
        <v>1600</v>
      </c>
      <c r="K89" s="33" t="s">
        <v>185</v>
      </c>
    </row>
    <row r="90" spans="2:11" s="27" customFormat="1">
      <c r="B90" s="46"/>
      <c r="C90" s="59" t="s">
        <v>152</v>
      </c>
      <c r="D90" s="2" t="s">
        <v>140</v>
      </c>
      <c r="E90" s="2">
        <v>35</v>
      </c>
      <c r="F90" s="2" t="s">
        <v>137</v>
      </c>
      <c r="G90" s="2">
        <v>1</v>
      </c>
      <c r="H90" s="2" t="s">
        <v>136</v>
      </c>
      <c r="I90" s="1">
        <v>100</v>
      </c>
      <c r="J90" s="1">
        <f t="shared" si="5"/>
        <v>3500</v>
      </c>
      <c r="K90" s="71" t="s">
        <v>253</v>
      </c>
    </row>
    <row r="91" spans="2:11" s="27" customFormat="1">
      <c r="B91" s="46"/>
      <c r="C91" s="59"/>
      <c r="D91" s="2" t="s">
        <v>138</v>
      </c>
      <c r="E91" s="2">
        <v>35</v>
      </c>
      <c r="F91" s="2" t="s">
        <v>22</v>
      </c>
      <c r="G91" s="2">
        <v>1</v>
      </c>
      <c r="H91" s="2" t="s">
        <v>17</v>
      </c>
      <c r="I91" s="1">
        <v>40</v>
      </c>
      <c r="J91" s="1">
        <f t="shared" si="5"/>
        <v>1400</v>
      </c>
      <c r="K91" s="71" t="s">
        <v>253</v>
      </c>
    </row>
    <row r="92" spans="2:11" s="27" customFormat="1">
      <c r="B92" s="46"/>
      <c r="C92" s="59"/>
      <c r="D92" s="2" t="s">
        <v>231</v>
      </c>
      <c r="E92" s="2">
        <v>44</v>
      </c>
      <c r="F92" s="2" t="s">
        <v>40</v>
      </c>
      <c r="G92" s="2">
        <v>1</v>
      </c>
      <c r="H92" s="2" t="s">
        <v>232</v>
      </c>
      <c r="I92" s="1">
        <v>80</v>
      </c>
      <c r="J92" s="1">
        <f t="shared" si="5"/>
        <v>3520</v>
      </c>
      <c r="K92" s="71" t="s">
        <v>253</v>
      </c>
    </row>
    <row r="93" spans="2:11" s="27" customFormat="1">
      <c r="B93" s="46"/>
      <c r="C93" s="59"/>
      <c r="D93" s="2" t="s">
        <v>141</v>
      </c>
      <c r="E93" s="2">
        <v>44</v>
      </c>
      <c r="F93" s="2" t="s">
        <v>40</v>
      </c>
      <c r="G93" s="2">
        <v>1</v>
      </c>
      <c r="H93" s="2" t="s">
        <v>17</v>
      </c>
      <c r="I93" s="1">
        <v>80</v>
      </c>
      <c r="J93" s="1">
        <f t="shared" si="5"/>
        <v>3520</v>
      </c>
      <c r="K93" s="71" t="s">
        <v>253</v>
      </c>
    </row>
    <row r="94" spans="2:11" s="27" customFormat="1">
      <c r="B94" s="46"/>
      <c r="C94" s="37" t="s">
        <v>75</v>
      </c>
      <c r="D94" s="2" t="s">
        <v>222</v>
      </c>
      <c r="E94" s="2">
        <v>1</v>
      </c>
      <c r="F94" s="2" t="s">
        <v>15</v>
      </c>
      <c r="G94" s="2">
        <v>1</v>
      </c>
      <c r="H94" s="2" t="s">
        <v>17</v>
      </c>
      <c r="I94" s="1">
        <v>3000</v>
      </c>
      <c r="J94" s="1">
        <f t="shared" si="5"/>
        <v>3000</v>
      </c>
      <c r="K94" s="33" t="s">
        <v>142</v>
      </c>
    </row>
    <row r="95" spans="2:11" s="27" customFormat="1">
      <c r="B95" s="46"/>
      <c r="C95" s="47" t="s">
        <v>49</v>
      </c>
      <c r="D95" s="47"/>
      <c r="E95" s="47"/>
      <c r="F95" s="47"/>
      <c r="G95" s="47"/>
      <c r="H95" s="47"/>
      <c r="I95" s="47"/>
      <c r="J95" s="31">
        <f>SUM(J68:J94)</f>
        <v>28511</v>
      </c>
      <c r="K95" s="33"/>
    </row>
    <row r="96" spans="2:11" s="27" customFormat="1">
      <c r="B96" s="46" t="s">
        <v>87</v>
      </c>
      <c r="C96" s="36" t="s">
        <v>41</v>
      </c>
      <c r="D96" s="30" t="s">
        <v>83</v>
      </c>
      <c r="E96" s="30">
        <v>2</v>
      </c>
      <c r="F96" s="30" t="s">
        <v>36</v>
      </c>
      <c r="G96" s="30">
        <v>3</v>
      </c>
      <c r="H96" s="30" t="s">
        <v>38</v>
      </c>
      <c r="I96" s="1">
        <v>3500</v>
      </c>
      <c r="J96" s="1">
        <f>E96*G96*I96</f>
        <v>21000</v>
      </c>
      <c r="K96" s="33" t="s">
        <v>212</v>
      </c>
    </row>
    <row r="97" spans="2:11" s="27" customFormat="1">
      <c r="B97" s="46"/>
      <c r="C97" s="65" t="s">
        <v>42</v>
      </c>
      <c r="D97" s="30" t="s">
        <v>84</v>
      </c>
      <c r="E97" s="30">
        <v>2</v>
      </c>
      <c r="F97" s="30" t="s">
        <v>36</v>
      </c>
      <c r="G97" s="30">
        <v>2</v>
      </c>
      <c r="H97" s="30" t="s">
        <v>85</v>
      </c>
      <c r="I97" s="32">
        <v>300</v>
      </c>
      <c r="J97" s="1">
        <f>E97*G97*I97</f>
        <v>1200</v>
      </c>
      <c r="K97" s="33"/>
    </row>
    <row r="98" spans="2:11" s="27" customFormat="1">
      <c r="B98" s="46"/>
      <c r="C98" s="66"/>
      <c r="D98" s="30" t="s">
        <v>86</v>
      </c>
      <c r="E98" s="30">
        <v>2</v>
      </c>
      <c r="F98" s="30" t="s">
        <v>36</v>
      </c>
      <c r="G98" s="30">
        <v>4</v>
      </c>
      <c r="H98" s="4" t="s">
        <v>38</v>
      </c>
      <c r="I98" s="1">
        <v>130</v>
      </c>
      <c r="J98" s="1">
        <f>E98*G98*I98</f>
        <v>1040</v>
      </c>
      <c r="K98" s="33"/>
    </row>
    <row r="99" spans="2:11" s="27" customFormat="1">
      <c r="B99" s="46"/>
      <c r="C99" s="47" t="s">
        <v>88</v>
      </c>
      <c r="D99" s="47"/>
      <c r="E99" s="47"/>
      <c r="F99" s="47"/>
      <c r="G99" s="47"/>
      <c r="H99" s="47"/>
      <c r="I99" s="47"/>
      <c r="J99" s="31">
        <f>SUM(J96:J98)</f>
        <v>23240</v>
      </c>
      <c r="K99" s="33"/>
    </row>
    <row r="100" spans="2:11" s="27" customFormat="1">
      <c r="B100" s="46" t="s">
        <v>23</v>
      </c>
      <c r="C100" s="56" t="s">
        <v>47</v>
      </c>
      <c r="D100" s="2" t="s">
        <v>247</v>
      </c>
      <c r="E100" s="3">
        <v>1</v>
      </c>
      <c r="F100" s="4" t="s">
        <v>22</v>
      </c>
      <c r="G100" s="3">
        <v>1</v>
      </c>
      <c r="H100" s="4" t="s">
        <v>25</v>
      </c>
      <c r="I100" s="1">
        <v>2630</v>
      </c>
      <c r="J100" s="1">
        <f>E100*G100*I100</f>
        <v>2630</v>
      </c>
      <c r="K100" s="33" t="s">
        <v>248</v>
      </c>
    </row>
    <row r="101" spans="2:11" s="27" customFormat="1">
      <c r="B101" s="46"/>
      <c r="C101" s="57"/>
      <c r="D101" s="2" t="s">
        <v>249</v>
      </c>
      <c r="E101" s="3">
        <v>1</v>
      </c>
      <c r="F101" s="4" t="s">
        <v>22</v>
      </c>
      <c r="G101" s="3">
        <v>2</v>
      </c>
      <c r="H101" s="4" t="s">
        <v>16</v>
      </c>
      <c r="I101" s="1">
        <v>300</v>
      </c>
      <c r="J101" s="1">
        <f t="shared" ref="J101:J117" si="6">E101*G101*I101</f>
        <v>600</v>
      </c>
      <c r="K101" s="33"/>
    </row>
    <row r="102" spans="2:11" s="27" customFormat="1">
      <c r="B102" s="46"/>
      <c r="C102" s="57"/>
      <c r="D102" s="2" t="s">
        <v>251</v>
      </c>
      <c r="E102" s="3">
        <v>1</v>
      </c>
      <c r="F102" s="4" t="s">
        <v>22</v>
      </c>
      <c r="G102" s="3">
        <v>3</v>
      </c>
      <c r="H102" s="4" t="s">
        <v>26</v>
      </c>
      <c r="I102" s="1">
        <v>80</v>
      </c>
      <c r="J102" s="1">
        <f t="shared" si="6"/>
        <v>240</v>
      </c>
      <c r="K102" s="33"/>
    </row>
    <row r="103" spans="2:11" s="27" customFormat="1">
      <c r="B103" s="46"/>
      <c r="C103" s="57"/>
      <c r="D103" s="2" t="s">
        <v>24</v>
      </c>
      <c r="E103" s="3">
        <v>2</v>
      </c>
      <c r="F103" s="4" t="s">
        <v>22</v>
      </c>
      <c r="G103" s="3">
        <v>1</v>
      </c>
      <c r="H103" s="4" t="s">
        <v>25</v>
      </c>
      <c r="I103" s="1">
        <v>2500</v>
      </c>
      <c r="J103" s="1">
        <f t="shared" si="6"/>
        <v>5000</v>
      </c>
      <c r="K103" s="33"/>
    </row>
    <row r="104" spans="2:11" s="27" customFormat="1">
      <c r="B104" s="46"/>
      <c r="C104" s="57"/>
      <c r="D104" s="2" t="s">
        <v>31</v>
      </c>
      <c r="E104" s="3">
        <v>2</v>
      </c>
      <c r="F104" s="4" t="s">
        <v>22</v>
      </c>
      <c r="G104" s="3">
        <v>3</v>
      </c>
      <c r="H104" s="4" t="s">
        <v>16</v>
      </c>
      <c r="I104" s="1">
        <v>300</v>
      </c>
      <c r="J104" s="1">
        <f t="shared" si="6"/>
        <v>1800</v>
      </c>
      <c r="K104" s="33"/>
    </row>
    <row r="105" spans="2:11" s="27" customFormat="1">
      <c r="B105" s="46"/>
      <c r="C105" s="58"/>
      <c r="D105" s="2" t="s">
        <v>76</v>
      </c>
      <c r="E105" s="3">
        <v>2</v>
      </c>
      <c r="F105" s="4" t="s">
        <v>22</v>
      </c>
      <c r="G105" s="3">
        <v>4</v>
      </c>
      <c r="H105" s="4" t="s">
        <v>26</v>
      </c>
      <c r="I105" s="1">
        <v>130</v>
      </c>
      <c r="J105" s="1">
        <f t="shared" si="6"/>
        <v>1040</v>
      </c>
      <c r="K105" s="33"/>
    </row>
    <row r="106" spans="2:11" s="27" customFormat="1">
      <c r="B106" s="46"/>
      <c r="C106" s="56" t="s">
        <v>27</v>
      </c>
      <c r="D106" s="2" t="s">
        <v>207</v>
      </c>
      <c r="E106" s="3">
        <v>2</v>
      </c>
      <c r="F106" s="4" t="s">
        <v>22</v>
      </c>
      <c r="G106" s="3">
        <v>1</v>
      </c>
      <c r="H106" s="4" t="s">
        <v>208</v>
      </c>
      <c r="I106" s="1">
        <v>289</v>
      </c>
      <c r="J106" s="1">
        <f t="shared" si="6"/>
        <v>578</v>
      </c>
      <c r="K106" s="33"/>
    </row>
    <row r="107" spans="2:11" s="27" customFormat="1">
      <c r="B107" s="46"/>
      <c r="C107" s="57"/>
      <c r="D107" s="2" t="s">
        <v>178</v>
      </c>
      <c r="E107" s="3">
        <v>3</v>
      </c>
      <c r="F107" s="4" t="s">
        <v>22</v>
      </c>
      <c r="G107" s="3">
        <v>1</v>
      </c>
      <c r="H107" s="4" t="s">
        <v>78</v>
      </c>
      <c r="I107" s="1">
        <v>500</v>
      </c>
      <c r="J107" s="1">
        <f t="shared" si="6"/>
        <v>1500</v>
      </c>
      <c r="K107" s="33" t="s">
        <v>209</v>
      </c>
    </row>
    <row r="108" spans="2:11" s="27" customFormat="1">
      <c r="B108" s="46"/>
      <c r="C108" s="57"/>
      <c r="D108" s="2" t="s">
        <v>179</v>
      </c>
      <c r="E108" s="3">
        <v>3</v>
      </c>
      <c r="F108" s="4" t="s">
        <v>22</v>
      </c>
      <c r="G108" s="3">
        <v>1</v>
      </c>
      <c r="H108" s="4" t="s">
        <v>78</v>
      </c>
      <c r="I108" s="1">
        <v>500</v>
      </c>
      <c r="J108" s="1">
        <f t="shared" si="6"/>
        <v>1500</v>
      </c>
      <c r="K108" s="33" t="s">
        <v>209</v>
      </c>
    </row>
    <row r="109" spans="2:11" s="27" customFormat="1">
      <c r="B109" s="46"/>
      <c r="C109" s="57"/>
      <c r="D109" s="2" t="s">
        <v>180</v>
      </c>
      <c r="E109" s="3">
        <v>1</v>
      </c>
      <c r="F109" s="4" t="s">
        <v>22</v>
      </c>
      <c r="G109" s="3">
        <v>4</v>
      </c>
      <c r="H109" s="4" t="s">
        <v>78</v>
      </c>
      <c r="I109" s="1">
        <v>500</v>
      </c>
      <c r="J109" s="1">
        <f t="shared" si="6"/>
        <v>2000</v>
      </c>
      <c r="K109" s="33" t="s">
        <v>209</v>
      </c>
    </row>
    <row r="110" spans="2:11" s="27" customFormat="1">
      <c r="B110" s="46"/>
      <c r="C110" s="57"/>
      <c r="D110" s="2" t="s">
        <v>181</v>
      </c>
      <c r="E110" s="3">
        <v>1</v>
      </c>
      <c r="F110" s="4" t="s">
        <v>22</v>
      </c>
      <c r="G110" s="3">
        <v>4</v>
      </c>
      <c r="H110" s="4" t="s">
        <v>26</v>
      </c>
      <c r="I110" s="1">
        <v>500</v>
      </c>
      <c r="J110" s="1">
        <f t="shared" si="6"/>
        <v>2000</v>
      </c>
      <c r="K110" s="33" t="s">
        <v>209</v>
      </c>
    </row>
    <row r="111" spans="2:11" s="27" customFormat="1">
      <c r="B111" s="46"/>
      <c r="C111" s="57"/>
      <c r="D111" s="2" t="s">
        <v>182</v>
      </c>
      <c r="E111" s="3">
        <v>2</v>
      </c>
      <c r="F111" s="4" t="s">
        <v>22</v>
      </c>
      <c r="G111" s="3">
        <v>3</v>
      </c>
      <c r="H111" s="4" t="s">
        <v>26</v>
      </c>
      <c r="I111" s="1">
        <v>800</v>
      </c>
      <c r="J111" s="1">
        <f t="shared" si="6"/>
        <v>4800</v>
      </c>
      <c r="K111" s="33" t="s">
        <v>209</v>
      </c>
    </row>
    <row r="112" spans="2:11" s="27" customFormat="1">
      <c r="B112" s="46"/>
      <c r="C112" s="57"/>
      <c r="D112" s="2" t="s">
        <v>79</v>
      </c>
      <c r="E112" s="3">
        <v>2</v>
      </c>
      <c r="F112" s="4" t="s">
        <v>48</v>
      </c>
      <c r="G112" s="3">
        <v>2</v>
      </c>
      <c r="H112" s="4" t="s">
        <v>16</v>
      </c>
      <c r="I112" s="1">
        <v>300</v>
      </c>
      <c r="J112" s="1">
        <f t="shared" si="6"/>
        <v>1200</v>
      </c>
      <c r="K112" s="33"/>
    </row>
    <row r="113" spans="2:11" s="27" customFormat="1">
      <c r="B113" s="46"/>
      <c r="C113" s="57"/>
      <c r="D113" s="2" t="s">
        <v>77</v>
      </c>
      <c r="E113" s="3">
        <v>4</v>
      </c>
      <c r="F113" s="4" t="s">
        <v>22</v>
      </c>
      <c r="G113" s="3">
        <v>3</v>
      </c>
      <c r="H113" s="4" t="s">
        <v>26</v>
      </c>
      <c r="I113" s="1">
        <v>130</v>
      </c>
      <c r="J113" s="1">
        <f t="shared" si="6"/>
        <v>1560</v>
      </c>
      <c r="K113" s="33"/>
    </row>
    <row r="114" spans="2:11" s="27" customFormat="1">
      <c r="B114" s="46"/>
      <c r="C114" s="57"/>
      <c r="D114" s="2" t="s">
        <v>211</v>
      </c>
      <c r="E114" s="3">
        <v>4</v>
      </c>
      <c r="F114" s="4" t="s">
        <v>22</v>
      </c>
      <c r="G114" s="3">
        <v>8</v>
      </c>
      <c r="H114" s="4" t="s">
        <v>124</v>
      </c>
      <c r="I114" s="1">
        <v>50</v>
      </c>
      <c r="J114" s="1">
        <f t="shared" si="6"/>
        <v>1600</v>
      </c>
      <c r="K114" s="33" t="s">
        <v>210</v>
      </c>
    </row>
    <row r="115" spans="2:11" s="27" customFormat="1">
      <c r="B115" s="46"/>
      <c r="C115" s="58"/>
      <c r="D115" s="2" t="s">
        <v>246</v>
      </c>
      <c r="E115" s="3">
        <v>1</v>
      </c>
      <c r="F115" s="4" t="s">
        <v>36</v>
      </c>
      <c r="G115" s="3">
        <v>1</v>
      </c>
      <c r="H115" s="4" t="s">
        <v>26</v>
      </c>
      <c r="I115" s="1">
        <v>500</v>
      </c>
      <c r="J115" s="1">
        <f t="shared" si="6"/>
        <v>500</v>
      </c>
      <c r="K115" s="33"/>
    </row>
    <row r="116" spans="2:11" s="27" customFormat="1">
      <c r="B116" s="46"/>
      <c r="C116" s="56" t="s">
        <v>80</v>
      </c>
      <c r="D116" s="2" t="s">
        <v>186</v>
      </c>
      <c r="E116" s="3">
        <v>2</v>
      </c>
      <c r="F116" s="4" t="s">
        <v>81</v>
      </c>
      <c r="G116" s="3">
        <v>2</v>
      </c>
      <c r="H116" s="4" t="s">
        <v>16</v>
      </c>
      <c r="I116" s="1">
        <v>300</v>
      </c>
      <c r="J116" s="1">
        <f t="shared" si="6"/>
        <v>1200</v>
      </c>
      <c r="K116" s="33"/>
    </row>
    <row r="117" spans="2:11" s="27" customFormat="1">
      <c r="B117" s="46"/>
      <c r="C117" s="58"/>
      <c r="D117" s="2" t="s">
        <v>82</v>
      </c>
      <c r="E117" s="3">
        <v>3</v>
      </c>
      <c r="F117" s="4" t="s">
        <v>22</v>
      </c>
      <c r="G117" s="3">
        <v>3</v>
      </c>
      <c r="H117" s="4" t="s">
        <v>26</v>
      </c>
      <c r="I117" s="1">
        <v>80</v>
      </c>
      <c r="J117" s="1">
        <f t="shared" si="6"/>
        <v>720</v>
      </c>
      <c r="K117" s="33"/>
    </row>
    <row r="118" spans="2:11" s="27" customFormat="1">
      <c r="B118" s="46"/>
      <c r="C118" s="47" t="s">
        <v>50</v>
      </c>
      <c r="D118" s="47"/>
      <c r="E118" s="47"/>
      <c r="F118" s="47"/>
      <c r="G118" s="47"/>
      <c r="H118" s="47"/>
      <c r="I118" s="47"/>
      <c r="J118" s="31">
        <f>SUM(J100:J117)</f>
        <v>30468</v>
      </c>
      <c r="K118" s="33"/>
    </row>
    <row r="119" spans="2:11" s="27" customFormat="1">
      <c r="B119" s="60" t="s">
        <v>28</v>
      </c>
      <c r="C119" s="2" t="s">
        <v>51</v>
      </c>
      <c r="D119" s="2" t="s">
        <v>52</v>
      </c>
      <c r="E119" s="2">
        <v>43</v>
      </c>
      <c r="F119" s="2" t="s">
        <v>22</v>
      </c>
      <c r="G119" s="2">
        <v>1</v>
      </c>
      <c r="H119" s="2" t="s">
        <v>17</v>
      </c>
      <c r="I119" s="1">
        <v>20</v>
      </c>
      <c r="J119" s="1">
        <f>E119*G119*I119</f>
        <v>860</v>
      </c>
      <c r="K119" s="33"/>
    </row>
    <row r="120" spans="2:11" s="5" customFormat="1">
      <c r="B120" s="62"/>
      <c r="C120" s="47" t="s">
        <v>29</v>
      </c>
      <c r="D120" s="47"/>
      <c r="E120" s="47"/>
      <c r="F120" s="47"/>
      <c r="G120" s="47"/>
      <c r="H120" s="47"/>
      <c r="I120" s="47"/>
      <c r="J120" s="31">
        <f>SUM(J119:J119)</f>
        <v>860</v>
      </c>
      <c r="K120" s="33"/>
    </row>
    <row r="121" spans="2:11" s="5" customFormat="1">
      <c r="B121" s="6" t="s">
        <v>43</v>
      </c>
      <c r="C121" s="67" t="s">
        <v>44</v>
      </c>
      <c r="D121" s="68"/>
      <c r="E121" s="68"/>
      <c r="F121" s="68"/>
      <c r="G121" s="68"/>
      <c r="H121" s="68"/>
      <c r="I121" s="69"/>
      <c r="J121" s="31">
        <f>J7+J28+J30+J39+J54+J67+J95+J99+J118+J120</f>
        <v>564974.6</v>
      </c>
      <c r="K121" s="34"/>
    </row>
    <row r="122" spans="2:11" s="5" customFormat="1">
      <c r="B122" s="38" t="s">
        <v>254</v>
      </c>
      <c r="C122" s="39">
        <v>0.08</v>
      </c>
      <c r="D122" s="40"/>
      <c r="E122" s="40"/>
      <c r="F122" s="40"/>
      <c r="G122" s="40"/>
      <c r="H122" s="40"/>
      <c r="I122" s="41"/>
      <c r="J122" s="31">
        <f>(J28+J30+J39)*0.08</f>
        <v>31683.52</v>
      </c>
      <c r="K122" s="34"/>
    </row>
    <row r="123" spans="2:11" s="5" customFormat="1">
      <c r="B123" s="38" t="s">
        <v>255</v>
      </c>
      <c r="C123" s="67">
        <v>0.1</v>
      </c>
      <c r="D123" s="68"/>
      <c r="E123" s="68"/>
      <c r="F123" s="68"/>
      <c r="G123" s="68"/>
      <c r="H123" s="68"/>
      <c r="I123" s="69"/>
      <c r="J123" s="31">
        <f>(J121-J28-J30-J39)*C123</f>
        <v>16893.059999999998</v>
      </c>
      <c r="K123" s="43"/>
    </row>
    <row r="124" spans="2:11" s="5" customFormat="1">
      <c r="B124" s="38" t="s">
        <v>30</v>
      </c>
      <c r="C124" s="67">
        <v>0.06</v>
      </c>
      <c r="D124" s="68"/>
      <c r="E124" s="68"/>
      <c r="F124" s="68"/>
      <c r="G124" s="68"/>
      <c r="H124" s="68"/>
      <c r="I124" s="69"/>
      <c r="J124" s="31">
        <f>(J121+J122+J123)*0.06</f>
        <v>36813.070799999994</v>
      </c>
      <c r="K124" s="43"/>
    </row>
    <row r="125" spans="2:11" s="5" customFormat="1" ht="19" thickBot="1">
      <c r="B125" s="63" t="s">
        <v>53</v>
      </c>
      <c r="C125" s="64"/>
      <c r="D125" s="64"/>
      <c r="E125" s="64"/>
      <c r="F125" s="64"/>
      <c r="G125" s="64"/>
      <c r="H125" s="64"/>
      <c r="I125" s="64"/>
      <c r="J125" s="44">
        <f>J121+J123+J124+J122</f>
        <v>650364.25079999992</v>
      </c>
      <c r="K125" s="45"/>
    </row>
    <row r="126" spans="2:11">
      <c r="D126" s="22"/>
      <c r="E126" s="22"/>
      <c r="F126" s="22"/>
      <c r="G126" s="23"/>
      <c r="H126" s="22"/>
    </row>
    <row r="127" spans="2:11">
      <c r="D127" s="22"/>
      <c r="E127" s="22"/>
      <c r="F127" s="22"/>
      <c r="G127" s="23"/>
      <c r="H127" s="22"/>
    </row>
    <row r="128" spans="2:11">
      <c r="D128" s="22"/>
      <c r="E128" s="22"/>
      <c r="F128" s="22"/>
      <c r="G128" s="23"/>
      <c r="H128" s="22"/>
    </row>
    <row r="129" spans="7:7" s="22" customFormat="1">
      <c r="G129" s="23"/>
    </row>
    <row r="130" spans="7:7" s="22" customFormat="1">
      <c r="G130" s="23"/>
    </row>
    <row r="131" spans="7:7" s="22" customFormat="1">
      <c r="G131" s="23"/>
    </row>
    <row r="132" spans="7:7" s="22" customFormat="1">
      <c r="G132" s="23"/>
    </row>
    <row r="133" spans="7:7" s="22" customFormat="1">
      <c r="G133" s="23"/>
    </row>
    <row r="134" spans="7:7" s="22" customFormat="1">
      <c r="G134" s="23"/>
    </row>
    <row r="135" spans="7:7" s="22" customFormat="1">
      <c r="G135" s="23"/>
    </row>
    <row r="136" spans="7:7" s="22" customFormat="1">
      <c r="G136" s="23"/>
    </row>
    <row r="137" spans="7:7" s="22" customFormat="1">
      <c r="G137" s="23"/>
    </row>
    <row r="138" spans="7:7" s="22" customFormat="1">
      <c r="G138" s="23"/>
    </row>
    <row r="139" spans="7:7" s="22" customFormat="1">
      <c r="G139" s="23"/>
    </row>
    <row r="140" spans="7:7" s="22" customFormat="1">
      <c r="G140" s="23"/>
    </row>
    <row r="141" spans="7:7" s="22" customFormat="1">
      <c r="G141" s="23"/>
    </row>
    <row r="142" spans="7:7" s="22" customFormat="1">
      <c r="G142" s="23"/>
    </row>
    <row r="143" spans="7:7" s="22" customFormat="1">
      <c r="G143" s="23"/>
    </row>
    <row r="144" spans="7:7" s="22" customFormat="1">
      <c r="G144" s="23"/>
    </row>
    <row r="145" spans="7:7" s="22" customFormat="1">
      <c r="G145" s="23"/>
    </row>
    <row r="146" spans="7:7" s="22" customFormat="1">
      <c r="G146" s="23"/>
    </row>
    <row r="147" spans="7:7" s="22" customFormat="1">
      <c r="G147" s="23"/>
    </row>
    <row r="148" spans="7:7" s="22" customFormat="1">
      <c r="G148" s="23"/>
    </row>
    <row r="149" spans="7:7" s="22" customFormat="1">
      <c r="G149" s="23"/>
    </row>
    <row r="150" spans="7:7" s="22" customFormat="1">
      <c r="G150" s="23"/>
    </row>
    <row r="151" spans="7:7" s="22" customFormat="1">
      <c r="G151" s="23"/>
    </row>
    <row r="152" spans="7:7" s="22" customFormat="1">
      <c r="G152" s="23"/>
    </row>
    <row r="153" spans="7:7" s="22" customFormat="1">
      <c r="G153" s="23"/>
    </row>
    <row r="154" spans="7:7" s="22" customFormat="1">
      <c r="G154" s="23"/>
    </row>
    <row r="155" spans="7:7" s="22" customFormat="1">
      <c r="G155" s="23"/>
    </row>
    <row r="156" spans="7:7" s="22" customFormat="1">
      <c r="G156" s="23"/>
    </row>
    <row r="157" spans="7:7" s="22" customFormat="1">
      <c r="G157" s="23"/>
    </row>
    <row r="158" spans="7:7" s="22" customFormat="1">
      <c r="G158" s="23"/>
    </row>
    <row r="159" spans="7:7" s="22" customFormat="1">
      <c r="G159" s="23"/>
    </row>
    <row r="160" spans="7:7" s="22" customFormat="1">
      <c r="G160" s="23"/>
    </row>
    <row r="161" spans="7:7" s="22" customFormat="1">
      <c r="G161" s="23"/>
    </row>
    <row r="162" spans="7:7" s="22" customFormat="1">
      <c r="G162" s="23"/>
    </row>
    <row r="163" spans="7:7" s="22" customFormat="1">
      <c r="G163" s="23"/>
    </row>
    <row r="164" spans="7:7" s="22" customFormat="1">
      <c r="G164" s="23"/>
    </row>
    <row r="165" spans="7:7" s="22" customFormat="1">
      <c r="G165" s="23"/>
    </row>
    <row r="166" spans="7:7" s="22" customFormat="1">
      <c r="G166" s="23"/>
    </row>
    <row r="167" spans="7:7" s="22" customFormat="1">
      <c r="G167" s="23"/>
    </row>
    <row r="168" spans="7:7" s="22" customFormat="1">
      <c r="G168" s="23"/>
    </row>
    <row r="169" spans="7:7" s="22" customFormat="1">
      <c r="G169" s="23"/>
    </row>
    <row r="170" spans="7:7" s="22" customFormat="1">
      <c r="G170" s="23"/>
    </row>
    <row r="171" spans="7:7" s="22" customFormat="1">
      <c r="G171" s="23"/>
    </row>
    <row r="172" spans="7:7" s="22" customFormat="1">
      <c r="G172" s="23"/>
    </row>
    <row r="173" spans="7:7" s="22" customFormat="1">
      <c r="G173" s="23"/>
    </row>
    <row r="174" spans="7:7" s="22" customFormat="1">
      <c r="G174" s="23"/>
    </row>
    <row r="175" spans="7:7" s="22" customFormat="1">
      <c r="G175" s="23"/>
    </row>
    <row r="176" spans="7:7" s="22" customFormat="1">
      <c r="G176" s="23"/>
    </row>
    <row r="177" spans="7:7" s="22" customFormat="1">
      <c r="G177" s="23"/>
    </row>
    <row r="178" spans="7:7" s="22" customFormat="1">
      <c r="G178" s="23"/>
    </row>
    <row r="179" spans="7:7" s="22" customFormat="1">
      <c r="G179" s="23"/>
    </row>
    <row r="180" spans="7:7" s="22" customFormat="1">
      <c r="G180" s="23"/>
    </row>
    <row r="181" spans="7:7" s="22" customFormat="1">
      <c r="G181" s="23"/>
    </row>
    <row r="182" spans="7:7" s="22" customFormat="1">
      <c r="G182" s="23"/>
    </row>
    <row r="183" spans="7:7" s="22" customFormat="1">
      <c r="G183" s="23"/>
    </row>
    <row r="184" spans="7:7" s="22" customFormat="1">
      <c r="G184" s="23"/>
    </row>
    <row r="185" spans="7:7" s="22" customFormat="1">
      <c r="G185" s="23"/>
    </row>
    <row r="186" spans="7:7" s="22" customFormat="1">
      <c r="G186" s="23"/>
    </row>
    <row r="187" spans="7:7" s="22" customFormat="1">
      <c r="G187" s="23"/>
    </row>
    <row r="188" spans="7:7" s="22" customFormat="1">
      <c r="G188" s="23"/>
    </row>
    <row r="189" spans="7:7" s="22" customFormat="1">
      <c r="G189" s="23"/>
    </row>
    <row r="190" spans="7:7" s="22" customFormat="1">
      <c r="G190" s="23"/>
    </row>
    <row r="191" spans="7:7" s="22" customFormat="1">
      <c r="G191" s="23"/>
    </row>
    <row r="192" spans="7:7" s="22" customFormat="1">
      <c r="G192" s="23"/>
    </row>
    <row r="193" spans="7:7" s="22" customFormat="1">
      <c r="G193" s="23"/>
    </row>
    <row r="194" spans="7:7" s="22" customFormat="1">
      <c r="G194" s="23"/>
    </row>
    <row r="195" spans="7:7" s="22" customFormat="1">
      <c r="G195" s="23"/>
    </row>
    <row r="196" spans="7:7" s="22" customFormat="1">
      <c r="G196" s="23"/>
    </row>
    <row r="197" spans="7:7" s="22" customFormat="1">
      <c r="G197" s="23"/>
    </row>
    <row r="198" spans="7:7" s="22" customFormat="1">
      <c r="G198" s="23"/>
    </row>
    <row r="199" spans="7:7" s="22" customFormat="1">
      <c r="G199" s="23"/>
    </row>
    <row r="200" spans="7:7" s="22" customFormat="1">
      <c r="G200" s="23"/>
    </row>
    <row r="201" spans="7:7" s="22" customFormat="1">
      <c r="G201" s="23"/>
    </row>
    <row r="202" spans="7:7" s="22" customFormat="1">
      <c r="G202" s="23"/>
    </row>
    <row r="203" spans="7:7" s="22" customFormat="1">
      <c r="G203" s="23"/>
    </row>
    <row r="204" spans="7:7" s="22" customFormat="1">
      <c r="G204" s="23"/>
    </row>
    <row r="205" spans="7:7" s="22" customFormat="1">
      <c r="G205" s="23"/>
    </row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</sheetData>
  <mergeCells count="50">
    <mergeCell ref="C90:C93"/>
    <mergeCell ref="C68:C71"/>
    <mergeCell ref="C84:C86"/>
    <mergeCell ref="C87:C88"/>
    <mergeCell ref="C72:C74"/>
    <mergeCell ref="C75:C77"/>
    <mergeCell ref="C81:C82"/>
    <mergeCell ref="B125:I125"/>
    <mergeCell ref="B68:B95"/>
    <mergeCell ref="C95:I95"/>
    <mergeCell ref="B96:B99"/>
    <mergeCell ref="C97:C98"/>
    <mergeCell ref="C99:I99"/>
    <mergeCell ref="B100:B118"/>
    <mergeCell ref="C100:C105"/>
    <mergeCell ref="C118:I118"/>
    <mergeCell ref="B119:B120"/>
    <mergeCell ref="C120:I120"/>
    <mergeCell ref="C121:I121"/>
    <mergeCell ref="C123:I123"/>
    <mergeCell ref="C124:I124"/>
    <mergeCell ref="C116:C117"/>
    <mergeCell ref="C106:C115"/>
    <mergeCell ref="C67:I67"/>
    <mergeCell ref="C61:C65"/>
    <mergeCell ref="C50:C53"/>
    <mergeCell ref="C43:C49"/>
    <mergeCell ref="B55:B67"/>
    <mergeCell ref="C55:C60"/>
    <mergeCell ref="B31:B39"/>
    <mergeCell ref="C39:I39"/>
    <mergeCell ref="C32:C35"/>
    <mergeCell ref="B40:B54"/>
    <mergeCell ref="C40:C42"/>
    <mergeCell ref="C54:I54"/>
    <mergeCell ref="B8:B28"/>
    <mergeCell ref="C28:I28"/>
    <mergeCell ref="B1:K1"/>
    <mergeCell ref="G2:K2"/>
    <mergeCell ref="G3:K3"/>
    <mergeCell ref="B4:K4"/>
    <mergeCell ref="B6:B7"/>
    <mergeCell ref="C7:I7"/>
    <mergeCell ref="C23:C24"/>
    <mergeCell ref="C8:C13"/>
    <mergeCell ref="C15:C18"/>
    <mergeCell ref="C19:C22"/>
    <mergeCell ref="C25:C26"/>
    <mergeCell ref="B29:B30"/>
    <mergeCell ref="C30:I30"/>
  </mergeCells>
  <phoneticPr fontId="1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horizontalDpi="4294967294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3天2晚（丽世+在野）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2024-10-16T07:37:42Z</dcterms:modified>
</cp:coreProperties>
</file>