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报价" sheetId="10" r:id="rId1"/>
    <sheet name="Sheet1" sheetId="7" r:id="rId2"/>
  </sheets>
  <calcPr calcId="144525" concurrentCalc="0"/>
</workbook>
</file>

<file path=xl/sharedStrings.xml><?xml version="1.0" encoding="utf-8"?>
<sst xmlns="http://schemas.openxmlformats.org/spreadsheetml/2006/main" count="47">
  <si>
    <t>报价人</t>
  </si>
  <si>
    <t>康辉集团国际会展展览有限公司COMFORT INTERNATIONAL MICE SERVICE CO.,LTD</t>
  </si>
  <si>
    <t>报价时间</t>
  </si>
  <si>
    <t>时间:</t>
  </si>
  <si>
    <t>酒店</t>
  </si>
  <si>
    <t>大禹开元酒店</t>
  </si>
  <si>
    <t>地点：</t>
  </si>
  <si>
    <t>人数：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</si>
  <si>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</si>
  <si>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</si>
  <si>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</si>
  <si>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</si>
  <si>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</si>
  <si>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</si>
  <si>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</si>
  <si>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</si>
  <si>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</si>
  <si>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</si>
  <si>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
Accommodation</t>
  </si>
  <si>
    <t>间</t>
  </si>
  <si>
    <t>晚</t>
  </si>
  <si>
    <t>双早</t>
  </si>
  <si>
    <t>住宿费用合计 Total</t>
  </si>
  <si>
    <t>旅游
Travel</t>
  </si>
  <si>
    <t>大禹陵门票</t>
  </si>
  <si>
    <t>张</t>
  </si>
  <si>
    <t>次</t>
  </si>
  <si>
    <t>香炉峰</t>
  </si>
  <si>
    <t xml:space="preserve">导游 </t>
  </si>
  <si>
    <t>人</t>
  </si>
  <si>
    <t>上海往返绍兴火车票</t>
  </si>
  <si>
    <t>上海虹桥-绍兴北  G字头车</t>
  </si>
  <si>
    <t>备用金</t>
  </si>
  <si>
    <t>旅游费用合计   Total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</si>
  <si>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</si>
  <si>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</si>
  <si>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</si>
  <si>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</si>
  <si>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</si>
  <si>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天</t>
  </si>
  <si>
    <t>执行人员费用合计Total</t>
  </si>
  <si>
    <t>合计 Total</t>
  </si>
  <si>
    <t>服务费10% Service Fee</t>
  </si>
  <si>
    <t>净价合计 Net Total</t>
  </si>
  <si>
    <t>税费6% Tax</t>
  </si>
  <si>
    <t>含税总价 Grand Total</t>
  </si>
  <si>
    <t>含税总价 Grand Total优惠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</si>
</sst>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_-\¥\ * #,##0.00_-;\-\¥\ * #,##0.00_-;_-\¥\ * &quot;-&quot;??_-;_-@_-"/>
    <numFmt numFmtId="178" formatCode="\¥#,##0.00;\¥\-#,##0.00"/>
    <numFmt numFmtId="179" formatCode="\¥#,##0.00_);[Red]\(\¥#,##0.00\)"/>
    <numFmt numFmtId="180" formatCode="_-[$¥-804]* #,##0.00_ ;_-[$¥-804]* \-#,##0.00\ ;_-[$¥-804]* &quot;-&quot;??_ ;_-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14" borderId="36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34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13" borderId="35" applyNumberFormat="0" applyAlignment="0" applyProtection="0">
      <alignment vertical="center"/>
    </xf>
    <xf numFmtId="0" fontId="23" fillId="13" borderId="36" applyNumberFormat="0" applyAlignment="0" applyProtection="0">
      <alignment vertical="center"/>
    </xf>
    <xf numFmtId="0" fontId="18" fillId="15" borderId="3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9" fontId="2" fillId="0" borderId="0" xfId="0" applyNumberFormat="1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9" fontId="3" fillId="2" borderId="9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9" fontId="3" fillId="2" borderId="15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179" fontId="2" fillId="0" borderId="9" xfId="8" applyNumberFormat="1" applyFont="1" applyFill="1" applyBorder="1" applyAlignment="1">
      <alignment horizontal="center" vertical="center" wrapText="1"/>
    </xf>
    <xf numFmtId="179" fontId="2" fillId="0" borderId="11" xfId="8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80" fontId="2" fillId="0" borderId="15" xfId="0" applyNumberFormat="1" applyFont="1" applyFill="1" applyBorder="1" applyAlignment="1">
      <alignment horizontal="center" vertical="center"/>
    </xf>
    <xf numFmtId="179" fontId="3" fillId="2" borderId="17" xfId="8" applyNumberFormat="1" applyFont="1" applyFill="1" applyBorder="1" applyAlignment="1">
      <alignment vertical="center"/>
    </xf>
    <xf numFmtId="179" fontId="3" fillId="2" borderId="10" xfId="8" applyNumberFormat="1" applyFont="1" applyFill="1" applyBorder="1" applyAlignment="1">
      <alignment vertical="center"/>
    </xf>
    <xf numFmtId="179" fontId="3" fillId="2" borderId="11" xfId="8" applyNumberFormat="1" applyFont="1" applyFill="1" applyBorder="1" applyAlignment="1">
      <alignment vertical="center"/>
    </xf>
    <xf numFmtId="179" fontId="3" fillId="0" borderId="15" xfId="8" applyNumberFormat="1" applyFont="1" applyFill="1" applyBorder="1" applyAlignment="1">
      <alignment horizontal="center" vertical="center" wrapText="1"/>
    </xf>
    <xf numFmtId="179" fontId="2" fillId="4" borderId="11" xfId="8" applyNumberFormat="1" applyFont="1" applyFill="1" applyBorder="1" applyAlignment="1">
      <alignment horizontal="center" vertical="center" wrapText="1"/>
    </xf>
    <xf numFmtId="179" fontId="2" fillId="4" borderId="15" xfId="8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180" fontId="4" fillId="4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80" fontId="4" fillId="0" borderId="15" xfId="0" applyNumberFormat="1" applyFont="1" applyBorder="1" applyAlignment="1">
      <alignment horizontal="center" vertical="center" wrapText="1"/>
    </xf>
    <xf numFmtId="179" fontId="2" fillId="4" borderId="10" xfId="8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179" fontId="5" fillId="5" borderId="15" xfId="8" applyNumberFormat="1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9" fontId="3" fillId="2" borderId="17" xfId="8" applyNumberFormat="1" applyFont="1" applyFill="1" applyBorder="1" applyAlignment="1">
      <alignment horizontal="left" vertical="center"/>
    </xf>
    <xf numFmtId="179" fontId="2" fillId="2" borderId="10" xfId="8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8" fontId="2" fillId="2" borderId="11" xfId="0" applyNumberFormat="1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179" fontId="3" fillId="7" borderId="17" xfId="8" applyNumberFormat="1" applyFont="1" applyFill="1" applyBorder="1" applyAlignment="1">
      <alignment horizontal="center" vertical="center"/>
    </xf>
    <xf numFmtId="179" fontId="3" fillId="7" borderId="10" xfId="8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79" fontId="3" fillId="2" borderId="11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79" fontId="2" fillId="0" borderId="28" xfId="0" applyNumberFormat="1" applyFont="1" applyFill="1" applyBorder="1" applyAlignment="1">
      <alignment horizontal="center" vertical="center"/>
    </xf>
    <xf numFmtId="179" fontId="3" fillId="2" borderId="15" xfId="0" applyNumberFormat="1" applyFont="1" applyFill="1" applyBorder="1" applyAlignment="1">
      <alignment horizontal="right" vertical="center"/>
    </xf>
    <xf numFmtId="179" fontId="3" fillId="2" borderId="28" xfId="0" applyNumberFormat="1" applyFont="1" applyFill="1" applyBorder="1" applyAlignment="1">
      <alignment horizontal="center" vertical="center"/>
    </xf>
    <xf numFmtId="179" fontId="2" fillId="4" borderId="28" xfId="0" applyNumberFormat="1" applyFont="1" applyFill="1" applyBorder="1" applyAlignment="1">
      <alignment horizontal="left" vertical="center"/>
    </xf>
    <xf numFmtId="179" fontId="2" fillId="0" borderId="28" xfId="0" applyNumberFormat="1" applyFont="1" applyFill="1" applyBorder="1" applyAlignment="1">
      <alignment horizontal="left" vertical="center" wrapText="1"/>
    </xf>
    <xf numFmtId="179" fontId="2" fillId="0" borderId="29" xfId="0" applyNumberFormat="1" applyFont="1" applyFill="1" applyBorder="1" applyAlignment="1">
      <alignment horizontal="left" vertical="center" wrapText="1"/>
    </xf>
    <xf numFmtId="179" fontId="2" fillId="0" borderId="15" xfId="0" applyNumberFormat="1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9" fontId="1" fillId="0" borderId="0" xfId="0" applyNumberFormat="1" applyFont="1">
      <alignment vertical="center"/>
    </xf>
    <xf numFmtId="179" fontId="3" fillId="2" borderId="28" xfId="0" applyNumberFormat="1" applyFont="1" applyFill="1" applyBorder="1" applyAlignment="1">
      <alignment horizontal="left" vertical="center"/>
    </xf>
    <xf numFmtId="177" fontId="3" fillId="6" borderId="15" xfId="4" applyFont="1" applyFill="1" applyBorder="1" applyAlignment="1">
      <alignment horizontal="center" vertical="center"/>
    </xf>
    <xf numFmtId="179" fontId="3" fillId="6" borderId="28" xfId="0" applyNumberFormat="1" applyFont="1" applyFill="1" applyBorder="1" applyAlignment="1">
      <alignment horizontal="center" vertical="center"/>
    </xf>
    <xf numFmtId="177" fontId="3" fillId="7" borderId="15" xfId="4" applyFont="1" applyFill="1" applyBorder="1" applyAlignment="1">
      <alignment horizontal="center" vertical="center"/>
    </xf>
    <xf numFmtId="179" fontId="3" fillId="7" borderId="28" xfId="0" applyNumberFormat="1" applyFont="1" applyFill="1" applyBorder="1" applyAlignment="1">
      <alignment horizontal="center" vertical="center"/>
    </xf>
    <xf numFmtId="177" fontId="3" fillId="8" borderId="22" xfId="4" applyFont="1" applyFill="1" applyBorder="1" applyAlignment="1">
      <alignment horizontal="center" vertical="center"/>
    </xf>
    <xf numFmtId="179" fontId="3" fillId="8" borderId="3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590550</xdr:colOff>
      <xdr:row>0</xdr:row>
      <xdr:rowOff>46038</xdr:rowOff>
    </xdr:from>
    <xdr:to>
      <xdr:col>10</xdr:col>
      <xdr:colOff>88264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2500" y="45720"/>
          <a:ext cx="635508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topLeftCell="A7" workbookViewId="0">
      <selection activeCell="K21" sqref="K21"/>
    </sheetView>
  </sheetViews>
  <sheetFormatPr defaultColWidth="8.875" defaultRowHeight="12"/>
  <cols>
    <col min="1" max="1" width="19.75" style="1" customWidth="1"/>
    <col min="2" max="2" width="8.875" style="1"/>
    <col min="3" max="3" width="26.125" style="1" customWidth="1"/>
    <col min="4" max="7" width="7.75" style="1" customWidth="1"/>
    <col min="8" max="8" width="11" style="1" customWidth="1"/>
    <col min="9" max="9" width="13.625" style="1" customWidth="1"/>
    <col min="10" max="10" width="34.375" style="1" customWidth="1"/>
    <col min="11" max="16384" width="8.875" style="1"/>
  </cols>
  <sheetData>
    <row r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ht="18" customHeight="1" spans="1:10">
      <c r="A2" s="2" t="s">
        <v>2</v>
      </c>
      <c r="B2" s="5">
        <v>43019</v>
      </c>
      <c r="C2" s="2"/>
      <c r="D2" s="2"/>
      <c r="E2" s="2"/>
      <c r="F2" s="2"/>
      <c r="G2" s="2"/>
      <c r="H2" s="4"/>
      <c r="I2" s="4"/>
      <c r="J2" s="2"/>
    </row>
    <row r="3" ht="18" customHeight="1" spans="1:10">
      <c r="A3" s="6" t="s">
        <v>3</v>
      </c>
      <c r="B3" s="7"/>
      <c r="C3" s="7"/>
      <c r="D3" s="7"/>
      <c r="E3" s="7"/>
      <c r="F3" s="7"/>
      <c r="G3" s="7"/>
      <c r="H3" s="7"/>
      <c r="I3" s="7"/>
      <c r="J3" s="67"/>
    </row>
    <row r="4" ht="18" customHeight="1" spans="1:10">
      <c r="A4" s="6" t="s">
        <v>4</v>
      </c>
      <c r="B4" s="8" t="s">
        <v>5</v>
      </c>
      <c r="C4" s="8"/>
      <c r="D4" s="7"/>
      <c r="E4" s="7"/>
      <c r="F4" s="7"/>
      <c r="G4" s="7"/>
      <c r="H4" s="7"/>
      <c r="I4" s="7"/>
      <c r="J4" s="67"/>
    </row>
    <row r="5" ht="18" customHeight="1" spans="1:10">
      <c r="A5" s="6" t="s">
        <v>6</v>
      </c>
      <c r="B5" s="6"/>
      <c r="C5" s="6"/>
      <c r="D5" s="6"/>
      <c r="E5" s="6"/>
      <c r="F5" s="6"/>
      <c r="G5" s="6"/>
      <c r="H5" s="6"/>
      <c r="I5" s="6"/>
      <c r="J5" s="6"/>
    </row>
    <row r="6" ht="18" customHeight="1" spans="1:10">
      <c r="A6" s="6" t="s">
        <v>7</v>
      </c>
      <c r="B6" s="9"/>
      <c r="C6" s="9"/>
      <c r="D6" s="6"/>
      <c r="E6" s="6"/>
      <c r="F6" s="6"/>
      <c r="G6" s="6"/>
      <c r="H6" s="6"/>
      <c r="I6" s="6"/>
      <c r="J6" s="6"/>
    </row>
    <row r="7" ht="16.5" spans="1:10">
      <c r="A7" s="10" t="s">
        <v>8</v>
      </c>
      <c r="B7" s="11"/>
      <c r="C7" s="12"/>
      <c r="D7" s="13" t="s">
        <v>9</v>
      </c>
      <c r="E7" s="14"/>
      <c r="F7" s="14"/>
      <c r="G7" s="14"/>
      <c r="H7" s="14"/>
      <c r="I7" s="68"/>
      <c r="J7" s="69" t="s">
        <v>10</v>
      </c>
    </row>
    <row r="8" ht="16.5" spans="1:10">
      <c r="A8" s="15"/>
      <c r="B8" s="16"/>
      <c r="C8" s="17"/>
      <c r="D8" s="18" t="s">
        <v>11</v>
      </c>
      <c r="E8" s="19"/>
      <c r="F8" s="19"/>
      <c r="G8" s="20"/>
      <c r="H8" s="21" t="s">
        <v>12</v>
      </c>
      <c r="I8" s="70"/>
      <c r="J8" s="71"/>
    </row>
    <row r="9" ht="16.5" spans="1:10">
      <c r="A9" s="22"/>
      <c r="B9" s="23"/>
      <c r="C9" s="24"/>
      <c r="D9" s="25" t="s">
        <v>13</v>
      </c>
      <c r="E9" s="25" t="s">
        <v>14</v>
      </c>
      <c r="F9" s="25" t="s">
        <v>13</v>
      </c>
      <c r="G9" s="25" t="s">
        <v>15</v>
      </c>
      <c r="H9" s="26" t="s">
        <v>16</v>
      </c>
      <c r="I9" s="26" t="s">
        <v>17</v>
      </c>
      <c r="J9" s="72"/>
    </row>
    <row r="10" ht="33" customHeight="1" spans="1:10">
      <c r="A10" s="27" t="s">
        <v>18</v>
      </c>
      <c r="B10" s="28" t="s">
        <v>5</v>
      </c>
      <c r="C10" s="29"/>
      <c r="D10" s="30">
        <v>49</v>
      </c>
      <c r="E10" s="31" t="s">
        <v>19</v>
      </c>
      <c r="F10" s="31">
        <v>1</v>
      </c>
      <c r="G10" s="31" t="s">
        <v>20</v>
      </c>
      <c r="H10" s="32">
        <v>920</v>
      </c>
      <c r="I10" s="43">
        <f>D10*F10*H10</f>
        <v>45080</v>
      </c>
      <c r="J10" s="73" t="s">
        <v>21</v>
      </c>
    </row>
    <row r="11" ht="16.5" spans="1:10">
      <c r="A11" s="33" t="s">
        <v>22</v>
      </c>
      <c r="B11" s="34"/>
      <c r="C11" s="34"/>
      <c r="D11" s="34"/>
      <c r="E11" s="34"/>
      <c r="F11" s="34"/>
      <c r="G11" s="34"/>
      <c r="H11" s="35"/>
      <c r="I11" s="74">
        <f>SUM(I10:I10)</f>
        <v>45080</v>
      </c>
      <c r="J11" s="75"/>
    </row>
    <row r="12" ht="16.5" spans="1:10">
      <c r="A12" s="36" t="s">
        <v>23</v>
      </c>
      <c r="B12" s="37" t="s">
        <v>24</v>
      </c>
      <c r="C12" s="38"/>
      <c r="D12" s="39">
        <v>49</v>
      </c>
      <c r="E12" s="40" t="s">
        <v>25</v>
      </c>
      <c r="F12" s="40">
        <v>1</v>
      </c>
      <c r="G12" s="40" t="s">
        <v>26</v>
      </c>
      <c r="H12" s="41">
        <v>65</v>
      </c>
      <c r="I12" s="41">
        <f>D12*F12*H12</f>
        <v>3185</v>
      </c>
      <c r="J12" s="76"/>
    </row>
    <row r="13" ht="15.95" customHeight="1" spans="1:10">
      <c r="A13" s="36"/>
      <c r="B13" s="37" t="s">
        <v>27</v>
      </c>
      <c r="C13" s="38"/>
      <c r="D13" s="39">
        <v>51</v>
      </c>
      <c r="E13" s="40" t="s">
        <v>25</v>
      </c>
      <c r="F13" s="42">
        <v>1</v>
      </c>
      <c r="G13" s="40" t="s">
        <v>26</v>
      </c>
      <c r="H13" s="43">
        <v>15</v>
      </c>
      <c r="I13" s="41">
        <f>D13*F13*H13</f>
        <v>765</v>
      </c>
      <c r="J13" s="77"/>
    </row>
    <row r="14" ht="15.95" customHeight="1" spans="1:10">
      <c r="A14" s="36"/>
      <c r="B14" s="37" t="s">
        <v>28</v>
      </c>
      <c r="C14" s="38"/>
      <c r="D14" s="39">
        <v>1</v>
      </c>
      <c r="E14" s="40" t="s">
        <v>29</v>
      </c>
      <c r="F14" s="42">
        <v>1</v>
      </c>
      <c r="G14" s="40" t="s">
        <v>26</v>
      </c>
      <c r="H14" s="41">
        <v>600</v>
      </c>
      <c r="I14" s="41">
        <f>D14*F14*H14</f>
        <v>600</v>
      </c>
      <c r="J14" s="78"/>
    </row>
    <row r="15" ht="15.95" customHeight="1" spans="1:10">
      <c r="A15" s="36"/>
      <c r="B15" s="37" t="s">
        <v>30</v>
      </c>
      <c r="C15" s="38"/>
      <c r="D15" s="39">
        <v>49</v>
      </c>
      <c r="E15" s="40" t="s">
        <v>25</v>
      </c>
      <c r="F15" s="42">
        <v>2</v>
      </c>
      <c r="G15" s="40" t="s">
        <v>26</v>
      </c>
      <c r="H15" s="43">
        <v>102.5</v>
      </c>
      <c r="I15" s="41">
        <f>D15*F15*H15</f>
        <v>10045</v>
      </c>
      <c r="J15" s="78" t="s">
        <v>31</v>
      </c>
    </row>
    <row r="16" ht="15.95" customHeight="1" spans="1:10">
      <c r="A16" s="36"/>
      <c r="B16" s="44" t="s">
        <v>32</v>
      </c>
      <c r="C16" s="38"/>
      <c r="D16" s="45">
        <v>1</v>
      </c>
      <c r="E16" s="40" t="s">
        <v>26</v>
      </c>
      <c r="F16" s="42">
        <v>1</v>
      </c>
      <c r="G16" s="40" t="s">
        <v>26</v>
      </c>
      <c r="H16" s="43">
        <v>5000</v>
      </c>
      <c r="I16" s="41">
        <f>D16*F16*H16</f>
        <v>5000</v>
      </c>
      <c r="J16" s="79"/>
    </row>
    <row r="17" ht="16.5" spans="1:10">
      <c r="A17" s="33" t="s">
        <v>33</v>
      </c>
      <c r="B17" s="34"/>
      <c r="C17" s="34"/>
      <c r="D17" s="34"/>
      <c r="E17" s="34"/>
      <c r="F17" s="34"/>
      <c r="G17" s="34"/>
      <c r="H17" s="35"/>
      <c r="I17" s="74">
        <f>SUM(I12:I16)</f>
        <v>19595</v>
      </c>
      <c r="J17" s="75"/>
    </row>
    <row r="18" s="1" customFormat="1" ht="16.5" spans="1:10">
      <c r="A18" s="46" t="s">
        <v>34</v>
      </c>
      <c r="B18" s="47" t="s">
        <v>35</v>
      </c>
      <c r="C18" s="47"/>
      <c r="D18" s="47">
        <v>1</v>
      </c>
      <c r="E18" s="47" t="s">
        <v>29</v>
      </c>
      <c r="F18" s="47">
        <v>2</v>
      </c>
      <c r="G18" s="47" t="s">
        <v>26</v>
      </c>
      <c r="H18" s="48">
        <v>0</v>
      </c>
      <c r="I18" s="48">
        <f t="shared" ref="I18:I20" si="0">H18*F18*D18</f>
        <v>0</v>
      </c>
      <c r="J18" s="80" t="s">
        <v>36</v>
      </c>
    </row>
    <row r="19" s="1" customFormat="1" ht="16.5" spans="1:10">
      <c r="A19" s="49"/>
      <c r="B19" s="50" t="s">
        <v>37</v>
      </c>
      <c r="C19" s="51"/>
      <c r="D19" s="47">
        <v>1</v>
      </c>
      <c r="E19" s="47" t="s">
        <v>19</v>
      </c>
      <c r="F19" s="47">
        <v>2</v>
      </c>
      <c r="G19" s="47" t="s">
        <v>20</v>
      </c>
      <c r="H19" s="48">
        <v>0</v>
      </c>
      <c r="I19" s="48">
        <f t="shared" si="0"/>
        <v>0</v>
      </c>
      <c r="J19" s="81"/>
    </row>
    <row r="20" s="1" customFormat="1" ht="16.5" spans="1:12">
      <c r="A20" s="49"/>
      <c r="B20" s="50" t="s">
        <v>38</v>
      </c>
      <c r="C20" s="51"/>
      <c r="D20" s="47">
        <v>1</v>
      </c>
      <c r="E20" s="47" t="s">
        <v>29</v>
      </c>
      <c r="F20" s="47">
        <v>3</v>
      </c>
      <c r="G20" s="47" t="s">
        <v>39</v>
      </c>
      <c r="H20" s="48">
        <v>0</v>
      </c>
      <c r="I20" s="48">
        <f t="shared" si="0"/>
        <v>0</v>
      </c>
      <c r="J20" s="82"/>
      <c r="K20" s="1"/>
      <c r="L20" s="83"/>
    </row>
    <row r="21" s="1" customFormat="1" ht="16.5" spans="1:12">
      <c r="A21" s="52" t="s">
        <v>40</v>
      </c>
      <c r="B21" s="53"/>
      <c r="C21" s="53"/>
      <c r="D21" s="54"/>
      <c r="E21" s="54"/>
      <c r="F21" s="54"/>
      <c r="G21" s="54"/>
      <c r="H21" s="55"/>
      <c r="I21" s="74">
        <f>SUM(I18:I20)</f>
        <v>0</v>
      </c>
      <c r="J21" s="84"/>
      <c r="K21" s="1"/>
      <c r="L21" s="83"/>
    </row>
    <row r="22" s="1" customFormat="1" ht="16.5" spans="1:10">
      <c r="A22" s="56" t="s">
        <v>41</v>
      </c>
      <c r="B22" s="57"/>
      <c r="C22" s="57"/>
      <c r="D22" s="57"/>
      <c r="E22" s="57"/>
      <c r="F22" s="57"/>
      <c r="G22" s="57"/>
      <c r="H22" s="58"/>
      <c r="I22" s="85">
        <f>SUM(I11,I17)</f>
        <v>64675</v>
      </c>
      <c r="J22" s="86"/>
    </row>
    <row r="23" s="1" customFormat="1" ht="16.5" spans="1:10">
      <c r="A23" s="56" t="s">
        <v>42</v>
      </c>
      <c r="B23" s="57"/>
      <c r="C23" s="57"/>
      <c r="D23" s="57"/>
      <c r="E23" s="57"/>
      <c r="F23" s="57"/>
      <c r="G23" s="57"/>
      <c r="H23" s="57"/>
      <c r="I23" s="85">
        <f>I22*0.1</f>
        <v>6467.5</v>
      </c>
      <c r="J23" s="86"/>
    </row>
    <row r="24" s="1" customFormat="1" ht="16.5" spans="1:10">
      <c r="A24" s="56" t="s">
        <v>43</v>
      </c>
      <c r="B24" s="57"/>
      <c r="C24" s="57"/>
      <c r="D24" s="57"/>
      <c r="E24" s="57"/>
      <c r="F24" s="57"/>
      <c r="G24" s="57"/>
      <c r="H24" s="57"/>
      <c r="I24" s="85">
        <f t="shared" ref="I24:I27" si="1">SUM(I22:I23)</f>
        <v>71142.5</v>
      </c>
      <c r="J24" s="86"/>
    </row>
    <row r="25" s="1" customFormat="1" ht="16.5" spans="1:10">
      <c r="A25" s="59" t="s">
        <v>44</v>
      </c>
      <c r="B25" s="60"/>
      <c r="C25" s="60"/>
      <c r="D25" s="61"/>
      <c r="E25" s="62"/>
      <c r="F25" s="62"/>
      <c r="G25" s="62"/>
      <c r="H25" s="62"/>
      <c r="I25" s="87">
        <f>I24*0.06</f>
        <v>4268.55</v>
      </c>
      <c r="J25" s="88"/>
    </row>
    <row r="26" s="1" customFormat="1" ht="17.25" spans="1:10">
      <c r="A26" s="63" t="s">
        <v>45</v>
      </c>
      <c r="B26" s="64"/>
      <c r="C26" s="65"/>
      <c r="D26" s="66"/>
      <c r="E26" s="64"/>
      <c r="F26" s="64"/>
      <c r="G26" s="64"/>
      <c r="H26" s="64"/>
      <c r="I26" s="89">
        <f t="shared" si="1"/>
        <v>75411.05</v>
      </c>
      <c r="J26" s="90"/>
    </row>
    <row r="27" ht="17.25" spans="1:10">
      <c r="A27" s="63" t="s">
        <v>46</v>
      </c>
      <c r="B27" s="64"/>
      <c r="C27" s="65"/>
      <c r="D27" s="66"/>
      <c r="E27" s="64"/>
      <c r="F27" s="64"/>
      <c r="G27" s="64"/>
      <c r="H27" s="64"/>
      <c r="I27" s="89">
        <v>75400</v>
      </c>
      <c r="J27" s="90"/>
    </row>
  </sheetData>
  <mergeCells count="26">
    <mergeCell ref="B1:C1"/>
    <mergeCell ref="B2:C2"/>
    <mergeCell ref="B3:C3"/>
    <mergeCell ref="B4:C4"/>
    <mergeCell ref="B5:C5"/>
    <mergeCell ref="B6:C6"/>
    <mergeCell ref="D7:I7"/>
    <mergeCell ref="D8:G8"/>
    <mergeCell ref="H8:I8"/>
    <mergeCell ref="B10:C10"/>
    <mergeCell ref="B12:C12"/>
    <mergeCell ref="B13:C13"/>
    <mergeCell ref="B14:C14"/>
    <mergeCell ref="B15:C15"/>
    <mergeCell ref="B16:C16"/>
    <mergeCell ref="B18:C18"/>
    <mergeCell ref="B19:C19"/>
    <mergeCell ref="B20:C20"/>
    <mergeCell ref="B21:C21"/>
    <mergeCell ref="A26:C26"/>
    <mergeCell ref="A27:C27"/>
    <mergeCell ref="A12:A16"/>
    <mergeCell ref="A18:A20"/>
    <mergeCell ref="J7:J9"/>
    <mergeCell ref="J18:J20"/>
    <mergeCell ref="A7:C9"/>
  </mergeCells>
  <pageMargins left="0.75" right="0.75" top="1" bottom="1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caoli</cp:lastModifiedBy>
  <dcterms:created xsi:type="dcterms:W3CDTF">2016-03-25T07:47:00Z</dcterms:created>
  <dcterms:modified xsi:type="dcterms:W3CDTF">2017-10-13T03:55:32Z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