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1951469A-FA27-4100-B6C1-740777BC3472}" xr6:coauthVersionLast="45" xr6:coauthVersionMax="45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8" i="2" l="1"/>
  <c r="H9" i="3"/>
  <c r="H10" i="3"/>
  <c r="H8" i="3"/>
  <c r="H11" i="3"/>
  <c r="H15" i="3"/>
  <c r="H16" i="3"/>
  <c r="H50" i="3"/>
  <c r="H51" i="3"/>
  <c r="H52" i="3"/>
  <c r="H53" i="3"/>
  <c r="H54" i="3"/>
  <c r="H55" i="3"/>
  <c r="H56" i="3"/>
  <c r="H57" i="3"/>
  <c r="H58" i="3"/>
  <c r="H59" i="3"/>
  <c r="H60" i="3"/>
  <c r="H27" i="3"/>
  <c r="H24" i="3"/>
  <c r="H25" i="3"/>
  <c r="H26" i="3"/>
  <c r="H28" i="3"/>
  <c r="H29" i="3"/>
  <c r="H30" i="3"/>
  <c r="F31" i="3"/>
  <c r="G31" i="3"/>
  <c r="G26" i="2"/>
  <c r="H32" i="3"/>
  <c r="H33" i="3"/>
  <c r="H34" i="3"/>
  <c r="H35" i="3"/>
  <c r="H49" i="3"/>
  <c r="H23" i="3"/>
  <c r="H17" i="3"/>
  <c r="H18" i="3"/>
  <c r="H12" i="3"/>
  <c r="H13" i="3"/>
  <c r="H14" i="3"/>
  <c r="I45" i="2"/>
  <c r="H45" i="2"/>
  <c r="I44" i="2"/>
  <c r="I43" i="2"/>
  <c r="I42" i="2"/>
  <c r="J39" i="2"/>
  <c r="J38" i="2"/>
  <c r="J37" i="2"/>
  <c r="F37" i="2"/>
  <c r="J36" i="2"/>
  <c r="F36" i="2"/>
  <c r="I26" i="2"/>
  <c r="G29" i="2"/>
  <c r="H26" i="2"/>
  <c r="B29" i="2"/>
  <c r="K29" i="2"/>
  <c r="G61" i="3"/>
  <c r="F61" i="3"/>
  <c r="E49" i="3"/>
  <c r="E61" i="3"/>
  <c r="D61" i="3"/>
  <c r="D11" i="3"/>
  <c r="D19" i="3"/>
  <c r="D31" i="3"/>
  <c r="D48" i="3"/>
  <c r="D44" i="3"/>
  <c r="D41" i="3"/>
  <c r="D36" i="3"/>
  <c r="D22" i="3"/>
  <c r="D14" i="3"/>
  <c r="D62" i="3"/>
  <c r="C61" i="3"/>
  <c r="C11" i="3"/>
  <c r="C19" i="3"/>
  <c r="C31" i="3"/>
  <c r="C48" i="3"/>
  <c r="C44" i="3"/>
  <c r="C41" i="3"/>
  <c r="C36" i="3"/>
  <c r="C22" i="3"/>
  <c r="C14" i="3"/>
  <c r="C62" i="3"/>
  <c r="G48" i="3"/>
  <c r="F48" i="3"/>
  <c r="H47" i="3"/>
  <c r="H46" i="3"/>
  <c r="H45" i="3"/>
  <c r="H48" i="3"/>
  <c r="E45" i="3"/>
  <c r="E48" i="3"/>
  <c r="H42" i="3"/>
  <c r="H43" i="3"/>
  <c r="G44" i="3"/>
  <c r="F44" i="3"/>
  <c r="E42" i="3"/>
  <c r="E44" i="3"/>
  <c r="G41" i="3"/>
  <c r="G11" i="3"/>
  <c r="G36" i="3"/>
  <c r="G22" i="3"/>
  <c r="G19" i="3"/>
  <c r="G14" i="3"/>
  <c r="F41" i="3"/>
  <c r="E37" i="3"/>
  <c r="E41" i="3"/>
  <c r="H40" i="3"/>
  <c r="H39" i="3"/>
  <c r="H38" i="3"/>
  <c r="H37" i="3"/>
  <c r="F36" i="3"/>
  <c r="E32" i="3"/>
  <c r="E36" i="3"/>
  <c r="E23" i="3"/>
  <c r="E31" i="3"/>
  <c r="H20" i="3"/>
  <c r="H21" i="3"/>
  <c r="F22" i="3"/>
  <c r="E20" i="3"/>
  <c r="E22" i="3"/>
  <c r="F19" i="3"/>
  <c r="E15" i="3"/>
  <c r="E19" i="3"/>
  <c r="F14" i="3"/>
  <c r="E12" i="3"/>
  <c r="E14" i="3"/>
  <c r="F11" i="3"/>
  <c r="E8" i="3"/>
  <c r="E11" i="3"/>
  <c r="G62" i="3"/>
  <c r="G67" i="3"/>
  <c r="F62" i="3"/>
  <c r="E67" i="3"/>
  <c r="H36" i="3"/>
  <c r="H22" i="3"/>
  <c r="H19" i="3"/>
  <c r="H41" i="3"/>
  <c r="H44" i="3"/>
  <c r="H61" i="3"/>
  <c r="H31" i="3"/>
  <c r="E62" i="3"/>
  <c r="A67" i="3"/>
  <c r="H62" i="3"/>
  <c r="C67" i="3"/>
  <c r="I67" i="3"/>
</calcChain>
</file>

<file path=xl/sharedStrings.xml><?xml version="1.0" encoding="utf-8"?>
<sst xmlns="http://schemas.openxmlformats.org/spreadsheetml/2006/main" count="140" uniqueCount="119">
  <si>
    <t>【借款报销单】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</si>
  <si>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</si>
  <si>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</si>
  <si>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</si>
  <si>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</si>
  <si>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</si>
  <si>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</si>
  <si>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</si>
  <si>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</si>
  <si>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</si>
  <si>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</si>
  <si>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</si>
  <si>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</si>
  <si>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</si>
  <si>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</si>
  <si>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</si>
  <si>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</si>
  <si>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</si>
  <si>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</si>
  <si>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</si>
  <si>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</si>
  <si>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</si>
  <si>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</si>
  <si>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</si>
  <si>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</si>
  <si>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</si>
  <si>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</si>
  <si>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</si>
  <si>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</si>
  <si>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</si>
  <si>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</si>
  <si>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</si>
  <si>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</si>
  <si>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</si>
  <si>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</si>
  <si>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</si>
  <si>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</si>
  <si>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</si>
  <si>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</si>
  <si>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</si>
  <si>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</si>
  <si>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</si>
  <si>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</si>
  <si>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</si>
  <si>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</si>
  <si>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</si>
  <si>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</si>
  <si>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</si>
  <si>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</si>
  <si>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</si>
  <si>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</si>
  <si>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</si>
  <si>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</si>
  <si>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</si>
  <si>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</si>
  <si>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</si>
  <si>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</si>
  <si>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</si>
  <si>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</si>
  <si>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</si>
  <si>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</si>
  <si>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</si>
  <si>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</si>
  <si>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</si>
  <si>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</si>
  <si>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</si>
  <si>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</si>
  <si>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</si>
  <si>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</si>
  <si>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</si>
  <si>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</si>
  <si>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</si>
  <si>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</si>
  <si>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</si>
  <si>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</si>
  <si>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</si>
  <si>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</si>
  <si>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</si>
  <si>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</si>
  <si>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</si>
  <si>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</si>
  <si>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</si>
  <si>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</si>
  <si>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司机,导游不得直接付款,要使用地接间接付款
身份证复印件,收条,签字即可,每人超过800元/人,需要补票或交个人所得税。
</t>
    <phoneticPr fontId="12" type="noConversion"/>
  </si>
  <si>
    <t>团号：HMZA-190622-CZH683</t>
    <phoneticPr fontId="12" type="noConversion"/>
  </si>
  <si>
    <t>HMZA-190622-CZH683</t>
    <phoneticPr fontId="12" type="noConversion"/>
  </si>
  <si>
    <t>苏州住宿</t>
    <phoneticPr fontId="12" type="noConversion"/>
  </si>
  <si>
    <t>可乐雪碧百岁山（苏州站）</t>
    <phoneticPr fontId="12" type="noConversion"/>
  </si>
  <si>
    <t>茶歇-怪味豆（苏州站）</t>
    <phoneticPr fontId="12" type="noConversion"/>
  </si>
  <si>
    <t>茶歇-豆腐干（苏州站）</t>
    <phoneticPr fontId="12" type="noConversion"/>
  </si>
  <si>
    <t>茶歇-杏仁饼等（苏州站）</t>
    <phoneticPr fontId="12" type="noConversion"/>
  </si>
  <si>
    <t>茶歇-沙棘糕（珠海站）</t>
    <phoneticPr fontId="12" type="noConversion"/>
  </si>
  <si>
    <t>百岁山及茶歇（珠海站）</t>
    <phoneticPr fontId="12" type="noConversion"/>
  </si>
  <si>
    <t>茶歇-怪味豆（珠海站）</t>
    <phoneticPr fontId="12" type="noConversion"/>
  </si>
  <si>
    <t>茶歇-豆腐干（珠海站）</t>
    <phoneticPr fontId="12" type="noConversion"/>
  </si>
  <si>
    <t>珠海住宿</t>
    <phoneticPr fontId="12" type="noConversion"/>
  </si>
  <si>
    <t>王凤雨 北京-苏州</t>
    <phoneticPr fontId="12" type="noConversion"/>
  </si>
  <si>
    <t>王凤雨 郭燕雷苏州住宿</t>
    <phoneticPr fontId="12" type="noConversion"/>
  </si>
  <si>
    <t>科技兼职苏州住宿</t>
    <phoneticPr fontId="12" type="noConversion"/>
  </si>
  <si>
    <t>签到花</t>
    <phoneticPr fontId="12" type="noConversion"/>
  </si>
  <si>
    <t>苏州</t>
    <phoneticPr fontId="12" type="noConversion"/>
  </si>
  <si>
    <t>10.17-10.20</t>
    <phoneticPr fontId="12" type="noConversion"/>
  </si>
  <si>
    <t>10.17-18</t>
    <phoneticPr fontId="12" type="noConversion"/>
  </si>
  <si>
    <t>10.19-20</t>
    <phoneticPr fontId="12" type="noConversion"/>
  </si>
  <si>
    <t>王凤雨 上海-北京</t>
    <phoneticPr fontId="12" type="noConversion"/>
  </si>
  <si>
    <t>郭燕雷 上海-北京</t>
    <phoneticPr fontId="12" type="noConversion"/>
  </si>
  <si>
    <t>停车费</t>
    <phoneticPr fontId="12" type="noConversion"/>
  </si>
  <si>
    <t>10.20南站-家</t>
    <phoneticPr fontId="12" type="noConversion"/>
  </si>
  <si>
    <t>详见行程单</t>
    <phoneticPr fontId="12" type="noConversion"/>
  </si>
  <si>
    <t>10.18酒店-餐厅</t>
    <phoneticPr fontId="12" type="noConversion"/>
  </si>
  <si>
    <t>苏州制作费+打印费</t>
    <phoneticPr fontId="12" type="noConversion"/>
  </si>
  <si>
    <t>苏州客户用餐</t>
    <phoneticPr fontId="12" type="noConversion"/>
  </si>
  <si>
    <t>10.17王凤雨</t>
  </si>
  <si>
    <t>10.17王凤雨</t>
    <phoneticPr fontId="12" type="noConversion"/>
  </si>
  <si>
    <t>10.20王凤雨 郭燕雷</t>
  </si>
  <si>
    <t>10.20王凤雨 郭燕雷</t>
    <phoneticPr fontId="12" type="noConversion"/>
  </si>
  <si>
    <t>10.19王凤雨 郭燕雷 兼职</t>
    <phoneticPr fontId="12" type="noConversion"/>
  </si>
  <si>
    <t>10.18王凤雨 郭燕雷 兼职等</t>
    <phoneticPr fontId="12" type="noConversion"/>
  </si>
  <si>
    <t>10.19王凤雨 郭燕雷 客户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</si>
</sst>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 "/>
    <numFmt numFmtId="178" formatCode="#,##0.00_ "/>
    <numFmt numFmtId="179" formatCode="0.00_);[Red]\(0.00\)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5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7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0" fillId="0" borderId="8" xfId="0" applyFont="1" applyFill="1" applyBorder="1">
      <alignment vertical="center"/>
    </xf>
    <xf numFmtId="180" fontId="0" fillId="10" borderId="8" xfId="0" applyNumberForma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10" fillId="0" borderId="8" xfId="0" applyFont="1" applyFill="1" applyBorder="1" applyAlignment="1">
      <alignment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9" fontId="3" fillId="3" borderId="6" xfId="2" applyNumberFormat="1" applyFont="1" applyFill="1" applyBorder="1" applyAlignment="1">
      <alignment horizontal="center" vertical="center"/>
    </xf>
    <xf numFmtId="179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862013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opLeftCell="A43" workbookViewId="0">
      <selection activeCell="F53" sqref="F53"/>
    </sheetView>
  </sheetViews>
  <sheetFormatPr defaultColWidth="9" defaultRowHeight="21" customHeight="1" x14ac:dyDescent="0.3"/>
  <cols>
    <col min="1" max="1" width="6.1328125" style="31" customWidth="1"/>
    <col min="2" max="2" width="17.86328125" bestFit="1" customWidth="1"/>
    <col min="3" max="3" width="11.86328125" style="32" bestFit="1" customWidth="1"/>
    <col min="5" max="6" width="11.86328125" bestFit="1" customWidth="1"/>
    <col min="7" max="7" width="10.73046875" bestFit="1" customWidth="1"/>
    <col min="8" max="8" width="11.863281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99" t="s">
        <v>0</v>
      </c>
      <c r="D2" s="99"/>
      <c r="E2" s="99"/>
      <c r="F2" s="99"/>
      <c r="G2" s="99"/>
      <c r="H2" s="99"/>
      <c r="I2" s="44"/>
      <c r="J2" s="44"/>
      <c r="K2" s="44"/>
      <c r="L2" s="44"/>
    </row>
    <row r="4" spans="1:12" ht="21" customHeight="1" x14ac:dyDescent="0.3">
      <c r="H4" s="87" t="s">
        <v>84</v>
      </c>
      <c r="I4" s="87"/>
      <c r="J4" s="87" t="s">
        <v>1</v>
      </c>
    </row>
    <row r="5" spans="1:12" ht="21" customHeight="1" x14ac:dyDescent="0.3">
      <c r="H5" s="88"/>
      <c r="I5" s="88"/>
      <c r="J5" s="88"/>
    </row>
    <row r="6" spans="1:12" ht="21" customHeight="1" x14ac:dyDescent="0.3">
      <c r="A6" s="96" t="s">
        <v>2</v>
      </c>
      <c r="B6" s="92" t="s">
        <v>3</v>
      </c>
      <c r="C6" s="100" t="s">
        <v>4</v>
      </c>
      <c r="D6" s="100"/>
      <c r="E6" s="100"/>
      <c r="F6" s="101" t="s">
        <v>5</v>
      </c>
      <c r="G6" s="101"/>
      <c r="H6" s="101"/>
      <c r="I6" s="101"/>
      <c r="J6" s="92" t="s">
        <v>6</v>
      </c>
    </row>
    <row r="7" spans="1:12" ht="21" customHeight="1" x14ac:dyDescent="0.3">
      <c r="A7" s="96"/>
      <c r="B7" s="92"/>
      <c r="C7" s="35" t="s">
        <v>7</v>
      </c>
      <c r="D7" s="36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92"/>
    </row>
    <row r="8" spans="1:12" ht="21" customHeight="1" x14ac:dyDescent="0.3">
      <c r="A8" s="97">
        <v>1</v>
      </c>
      <c r="B8" s="98" t="s">
        <v>14</v>
      </c>
      <c r="C8" s="80">
        <v>2000</v>
      </c>
      <c r="D8" s="93">
        <v>1</v>
      </c>
      <c r="E8" s="80">
        <f>C8*D8</f>
        <v>2000</v>
      </c>
      <c r="F8" s="62">
        <v>523.5</v>
      </c>
      <c r="G8" s="37">
        <v>0</v>
      </c>
      <c r="H8" s="59">
        <f>F8+G8</f>
        <v>523.5</v>
      </c>
      <c r="I8" s="50" t="s">
        <v>96</v>
      </c>
      <c r="J8" s="81" t="s">
        <v>15</v>
      </c>
    </row>
    <row r="9" spans="1:12" ht="21" customHeight="1" x14ac:dyDescent="0.3">
      <c r="A9" s="97"/>
      <c r="B9" s="98"/>
      <c r="C9" s="80"/>
      <c r="D9" s="93"/>
      <c r="E9" s="80"/>
      <c r="F9" s="62">
        <v>553</v>
      </c>
      <c r="G9" s="63">
        <v>0</v>
      </c>
      <c r="H9" s="59">
        <f>F9+G9</f>
        <v>553</v>
      </c>
      <c r="I9" s="50" t="s">
        <v>104</v>
      </c>
      <c r="J9" s="82"/>
    </row>
    <row r="10" spans="1:12" ht="21" customHeight="1" x14ac:dyDescent="0.3">
      <c r="A10" s="97"/>
      <c r="B10" s="98"/>
      <c r="C10" s="80"/>
      <c r="D10" s="93"/>
      <c r="E10" s="80"/>
      <c r="F10" s="62">
        <v>553</v>
      </c>
      <c r="G10" s="63">
        <v>0</v>
      </c>
      <c r="H10" s="59">
        <f>F10+G10</f>
        <v>553</v>
      </c>
      <c r="I10" s="50" t="s">
        <v>105</v>
      </c>
      <c r="J10" s="82"/>
    </row>
    <row r="11" spans="1:12" s="30" customFormat="1" ht="21" customHeight="1" x14ac:dyDescent="0.3">
      <c r="A11" s="38"/>
      <c r="B11" s="39" t="s">
        <v>16</v>
      </c>
      <c r="C11" s="40">
        <f>SUM(C8)</f>
        <v>2000</v>
      </c>
      <c r="D11" s="40">
        <f>SUM(D8)</f>
        <v>1</v>
      </c>
      <c r="E11" s="40">
        <f>SUM(E8)</f>
        <v>2000</v>
      </c>
      <c r="F11" s="40">
        <f>SUM(F8:F10)</f>
        <v>1629.5</v>
      </c>
      <c r="G11" s="40">
        <f>SUM(G8:G10)</f>
        <v>0</v>
      </c>
      <c r="H11" s="40">
        <f>SUM(H8:H10)</f>
        <v>1629.5</v>
      </c>
      <c r="I11" s="46"/>
      <c r="J11" s="83"/>
    </row>
    <row r="12" spans="1:12" ht="21" customHeight="1" x14ac:dyDescent="0.3">
      <c r="A12" s="71">
        <v>2</v>
      </c>
      <c r="B12" s="74" t="s">
        <v>17</v>
      </c>
      <c r="C12" s="77">
        <v>0</v>
      </c>
      <c r="D12" s="71"/>
      <c r="E12" s="77">
        <f t="shared" ref="E12:E49" si="0">C12*D12</f>
        <v>0</v>
      </c>
      <c r="F12" s="37">
        <v>0</v>
      </c>
      <c r="G12" s="37">
        <v>0</v>
      </c>
      <c r="H12" s="37">
        <f>F12+G12</f>
        <v>0</v>
      </c>
      <c r="I12" s="45"/>
      <c r="J12" s="81" t="s">
        <v>18</v>
      </c>
    </row>
    <row r="13" spans="1:12" ht="21" customHeight="1" x14ac:dyDescent="0.3">
      <c r="A13" s="73"/>
      <c r="B13" s="76"/>
      <c r="C13" s="79"/>
      <c r="D13" s="73"/>
      <c r="E13" s="79"/>
      <c r="F13" s="37">
        <v>0</v>
      </c>
      <c r="G13" s="37">
        <v>0</v>
      </c>
      <c r="H13" s="37">
        <f t="shared" ref="H13" si="1">F13+G13</f>
        <v>0</v>
      </c>
      <c r="I13" s="45"/>
      <c r="J13" s="82"/>
    </row>
    <row r="14" spans="1:12" s="30" customFormat="1" ht="21" customHeight="1" x14ac:dyDescent="0.3">
      <c r="A14" s="38"/>
      <c r="B14" s="39" t="s">
        <v>19</v>
      </c>
      <c r="C14" s="40">
        <f>SUM(C12)</f>
        <v>0</v>
      </c>
      <c r="D14" s="40">
        <f>SUM(D12)</f>
        <v>0</v>
      </c>
      <c r="E14" s="40">
        <f>SUM(E12)</f>
        <v>0</v>
      </c>
      <c r="F14" s="40">
        <f>SUM(F12:F13)</f>
        <v>0</v>
      </c>
      <c r="G14" s="40">
        <f>SUM(G12:G13)</f>
        <v>0</v>
      </c>
      <c r="H14" s="40">
        <f>SUM(H12:H13)</f>
        <v>0</v>
      </c>
      <c r="I14" s="46"/>
      <c r="J14" s="83"/>
    </row>
    <row r="15" spans="1:12" ht="21" customHeight="1" x14ac:dyDescent="0.3">
      <c r="A15" s="97">
        <v>3</v>
      </c>
      <c r="B15" s="98" t="s">
        <v>20</v>
      </c>
      <c r="C15" s="80">
        <v>1000</v>
      </c>
      <c r="D15" s="93">
        <v>1</v>
      </c>
      <c r="E15" s="80">
        <f t="shared" si="0"/>
        <v>1000</v>
      </c>
      <c r="F15" s="62">
        <v>434</v>
      </c>
      <c r="G15" s="37">
        <v>0</v>
      </c>
      <c r="H15" s="37">
        <f t="shared" ref="H15:H47" si="2">F15+G15</f>
        <v>434</v>
      </c>
      <c r="I15" s="50" t="s">
        <v>111</v>
      </c>
      <c r="J15" s="89" t="s">
        <v>21</v>
      </c>
    </row>
    <row r="16" spans="1:12" ht="21" customHeight="1" x14ac:dyDescent="0.3">
      <c r="A16" s="97"/>
      <c r="B16" s="98"/>
      <c r="C16" s="80"/>
      <c r="D16" s="93"/>
      <c r="E16" s="80"/>
      <c r="F16" s="37">
        <v>5000</v>
      </c>
      <c r="G16" s="37">
        <v>0</v>
      </c>
      <c r="H16" s="37">
        <f t="shared" si="2"/>
        <v>5000</v>
      </c>
      <c r="I16" s="50" t="s">
        <v>86</v>
      </c>
      <c r="J16" s="90"/>
    </row>
    <row r="17" spans="1:10" ht="21" customHeight="1" x14ac:dyDescent="0.3">
      <c r="A17" s="97"/>
      <c r="B17" s="98"/>
      <c r="C17" s="80"/>
      <c r="D17" s="93"/>
      <c r="E17" s="80"/>
      <c r="F17" s="37">
        <v>0</v>
      </c>
      <c r="G17" s="37">
        <v>0</v>
      </c>
      <c r="H17" s="37">
        <f t="shared" si="2"/>
        <v>0</v>
      </c>
      <c r="I17" s="50" t="s">
        <v>95</v>
      </c>
      <c r="J17" s="90"/>
    </row>
    <row r="18" spans="1:10" ht="21" customHeight="1" x14ac:dyDescent="0.3">
      <c r="A18" s="97"/>
      <c r="B18" s="98"/>
      <c r="C18" s="80"/>
      <c r="D18" s="93"/>
      <c r="E18" s="80"/>
      <c r="F18" s="37">
        <v>0</v>
      </c>
      <c r="G18" s="37">
        <v>0</v>
      </c>
      <c r="H18" s="37">
        <f t="shared" si="2"/>
        <v>0</v>
      </c>
      <c r="I18" s="45"/>
      <c r="J18" s="90"/>
    </row>
    <row r="19" spans="1:10" s="30" customFormat="1" ht="21" customHeight="1" x14ac:dyDescent="0.3">
      <c r="A19" s="38"/>
      <c r="B19" s="39" t="s">
        <v>22</v>
      </c>
      <c r="C19" s="40">
        <f>SUM(C15)</f>
        <v>1000</v>
      </c>
      <c r="D19" s="40">
        <f t="shared" ref="D19:E19" si="3">SUM(D15)</f>
        <v>1</v>
      </c>
      <c r="E19" s="40">
        <f t="shared" si="3"/>
        <v>1000</v>
      </c>
      <c r="F19" s="40">
        <f>SUM(F15:F18)</f>
        <v>5434</v>
      </c>
      <c r="G19" s="40">
        <f t="shared" ref="G19" si="4">SUM(G15:G18)</f>
        <v>0</v>
      </c>
      <c r="H19" s="40">
        <f>SUM(H15:H18)</f>
        <v>5434</v>
      </c>
      <c r="I19" s="46"/>
      <c r="J19" s="91"/>
    </row>
    <row r="20" spans="1:10" ht="21" customHeight="1" x14ac:dyDescent="0.3">
      <c r="A20" s="97">
        <v>4</v>
      </c>
      <c r="B20" s="98" t="s">
        <v>23</v>
      </c>
      <c r="C20" s="80">
        <v>0</v>
      </c>
      <c r="D20" s="93"/>
      <c r="E20" s="80">
        <f t="shared" si="0"/>
        <v>0</v>
      </c>
      <c r="F20" s="59">
        <v>0</v>
      </c>
      <c r="G20" s="59">
        <v>0</v>
      </c>
      <c r="H20" s="59">
        <f t="shared" si="2"/>
        <v>0</v>
      </c>
      <c r="I20" s="61"/>
      <c r="J20" s="89" t="s">
        <v>24</v>
      </c>
    </row>
    <row r="21" spans="1:10" ht="21" customHeight="1" x14ac:dyDescent="0.3">
      <c r="A21" s="97"/>
      <c r="B21" s="98"/>
      <c r="C21" s="80"/>
      <c r="D21" s="93"/>
      <c r="E21" s="80"/>
      <c r="F21" s="59">
        <v>0</v>
      </c>
      <c r="G21" s="59">
        <v>0</v>
      </c>
      <c r="H21" s="59">
        <f t="shared" si="2"/>
        <v>0</v>
      </c>
      <c r="I21" s="61"/>
      <c r="J21" s="90"/>
    </row>
    <row r="22" spans="1:10" s="30" customFormat="1" ht="21" customHeight="1" x14ac:dyDescent="0.3">
      <c r="A22" s="38"/>
      <c r="B22" s="39" t="s">
        <v>25</v>
      </c>
      <c r="C22" s="40">
        <f>SUM(C20)</f>
        <v>0</v>
      </c>
      <c r="D22" s="40">
        <f t="shared" ref="D22:E22" si="5">SUM(D20)</f>
        <v>0</v>
      </c>
      <c r="E22" s="40">
        <f t="shared" si="5"/>
        <v>0</v>
      </c>
      <c r="F22" s="40">
        <f>SUM(F20:F21)</f>
        <v>0</v>
      </c>
      <c r="G22" s="40">
        <f t="shared" ref="G22" si="6">SUM(G20:G21)</f>
        <v>0</v>
      </c>
      <c r="H22" s="40">
        <f>SUM(H20:H21)</f>
        <v>0</v>
      </c>
      <c r="I22" s="46"/>
      <c r="J22" s="91"/>
    </row>
    <row r="23" spans="1:10" ht="21" customHeight="1" x14ac:dyDescent="0.3">
      <c r="A23" s="71">
        <v>5</v>
      </c>
      <c r="B23" s="74" t="s">
        <v>26</v>
      </c>
      <c r="C23" s="77">
        <v>2000</v>
      </c>
      <c r="D23" s="71">
        <v>1</v>
      </c>
      <c r="E23" s="77">
        <f t="shared" si="0"/>
        <v>2000</v>
      </c>
      <c r="F23" s="62">
        <v>1339.38</v>
      </c>
      <c r="G23" s="37">
        <v>0</v>
      </c>
      <c r="H23" s="59">
        <f>F23+G23</f>
        <v>1339.38</v>
      </c>
      <c r="I23" s="61" t="s">
        <v>87</v>
      </c>
      <c r="J23" s="81" t="s">
        <v>27</v>
      </c>
    </row>
    <row r="24" spans="1:10" ht="21" customHeight="1" x14ac:dyDescent="0.3">
      <c r="A24" s="72"/>
      <c r="B24" s="75"/>
      <c r="C24" s="78"/>
      <c r="D24" s="72"/>
      <c r="E24" s="78"/>
      <c r="F24" s="59">
        <v>114.08</v>
      </c>
      <c r="G24" s="51">
        <v>0</v>
      </c>
      <c r="H24" s="59">
        <f t="shared" ref="H24:H25" si="7">F24+G24</f>
        <v>114.08</v>
      </c>
      <c r="I24" s="61" t="s">
        <v>88</v>
      </c>
      <c r="J24" s="82"/>
    </row>
    <row r="25" spans="1:10" ht="21" customHeight="1" x14ac:dyDescent="0.3">
      <c r="A25" s="72"/>
      <c r="B25" s="75"/>
      <c r="C25" s="78"/>
      <c r="D25" s="72"/>
      <c r="E25" s="78"/>
      <c r="F25" s="59">
        <v>139.5</v>
      </c>
      <c r="G25" s="52">
        <v>0</v>
      </c>
      <c r="H25" s="59">
        <f t="shared" si="7"/>
        <v>139.5</v>
      </c>
      <c r="I25" s="61" t="s">
        <v>89</v>
      </c>
      <c r="J25" s="82"/>
    </row>
    <row r="26" spans="1:10" ht="21" customHeight="1" x14ac:dyDescent="0.3">
      <c r="A26" s="72"/>
      <c r="B26" s="75"/>
      <c r="C26" s="78"/>
      <c r="D26" s="72"/>
      <c r="E26" s="78"/>
      <c r="F26" s="62">
        <v>274.60000000000002</v>
      </c>
      <c r="G26" s="37">
        <v>0</v>
      </c>
      <c r="H26" s="59">
        <f t="shared" ref="H26:H30" si="8">F26+G26</f>
        <v>274.60000000000002</v>
      </c>
      <c r="I26" s="61" t="s">
        <v>90</v>
      </c>
      <c r="J26" s="82"/>
    </row>
    <row r="27" spans="1:10" ht="21" customHeight="1" x14ac:dyDescent="0.3">
      <c r="A27" s="72"/>
      <c r="B27" s="75"/>
      <c r="C27" s="78"/>
      <c r="D27" s="72"/>
      <c r="E27" s="78"/>
      <c r="F27" s="60">
        <v>0</v>
      </c>
      <c r="G27" s="60">
        <v>0</v>
      </c>
      <c r="H27" s="59">
        <f t="shared" si="8"/>
        <v>0</v>
      </c>
      <c r="I27" s="61" t="s">
        <v>92</v>
      </c>
      <c r="J27" s="82"/>
    </row>
    <row r="28" spans="1:10" ht="21" customHeight="1" x14ac:dyDescent="0.3">
      <c r="A28" s="72"/>
      <c r="B28" s="75"/>
      <c r="C28" s="78"/>
      <c r="D28" s="72"/>
      <c r="E28" s="78"/>
      <c r="F28" s="60">
        <v>0</v>
      </c>
      <c r="G28" s="60">
        <v>0</v>
      </c>
      <c r="H28" s="59">
        <f t="shared" si="8"/>
        <v>0</v>
      </c>
      <c r="I28" s="61" t="s">
        <v>91</v>
      </c>
      <c r="J28" s="82"/>
    </row>
    <row r="29" spans="1:10" ht="21" customHeight="1" x14ac:dyDescent="0.3">
      <c r="A29" s="72"/>
      <c r="B29" s="75"/>
      <c r="C29" s="78"/>
      <c r="D29" s="72"/>
      <c r="E29" s="78"/>
      <c r="F29" s="60">
        <v>0</v>
      </c>
      <c r="G29" s="60">
        <v>0</v>
      </c>
      <c r="H29" s="59">
        <f t="shared" si="8"/>
        <v>0</v>
      </c>
      <c r="I29" s="61" t="s">
        <v>93</v>
      </c>
      <c r="J29" s="82"/>
    </row>
    <row r="30" spans="1:10" ht="21" customHeight="1" x14ac:dyDescent="0.3">
      <c r="A30" s="73"/>
      <c r="B30" s="76"/>
      <c r="C30" s="79"/>
      <c r="D30" s="73"/>
      <c r="E30" s="79"/>
      <c r="F30" s="60">
        <v>0</v>
      </c>
      <c r="G30" s="60">
        <v>0</v>
      </c>
      <c r="H30" s="59">
        <f t="shared" si="8"/>
        <v>0</v>
      </c>
      <c r="I30" s="61" t="s">
        <v>94</v>
      </c>
      <c r="J30" s="82"/>
    </row>
    <row r="31" spans="1:10" s="30" customFormat="1" ht="21" customHeight="1" x14ac:dyDescent="0.3">
      <c r="A31" s="38"/>
      <c r="B31" s="39" t="s">
        <v>28</v>
      </c>
      <c r="C31" s="40">
        <f>SUM(C23)</f>
        <v>2000</v>
      </c>
      <c r="D31" s="40">
        <f>SUM(D23)</f>
        <v>1</v>
      </c>
      <c r="E31" s="40">
        <f>SUM(E23)</f>
        <v>2000</v>
      </c>
      <c r="F31" s="40">
        <f>SUM(F23:F30)</f>
        <v>1867.56</v>
      </c>
      <c r="G31" s="40">
        <f>SUM(G23:G30)</f>
        <v>0</v>
      </c>
      <c r="H31" s="40">
        <f>SUM(H23:H30)</f>
        <v>1867.56</v>
      </c>
      <c r="I31" s="46"/>
      <c r="J31" s="83"/>
    </row>
    <row r="32" spans="1:10" ht="21" customHeight="1" x14ac:dyDescent="0.3">
      <c r="A32" s="97">
        <v>6</v>
      </c>
      <c r="B32" s="98" t="s">
        <v>29</v>
      </c>
      <c r="C32" s="80">
        <v>0</v>
      </c>
      <c r="D32" s="93"/>
      <c r="E32" s="80">
        <f t="shared" si="0"/>
        <v>0</v>
      </c>
      <c r="F32" s="37">
        <v>0</v>
      </c>
      <c r="G32" s="37">
        <v>0</v>
      </c>
      <c r="H32" s="59">
        <f t="shared" si="2"/>
        <v>0</v>
      </c>
      <c r="I32" s="61"/>
      <c r="J32" s="81" t="s">
        <v>83</v>
      </c>
    </row>
    <row r="33" spans="1:10" ht="21" customHeight="1" x14ac:dyDescent="0.3">
      <c r="A33" s="97"/>
      <c r="B33" s="98"/>
      <c r="C33" s="80"/>
      <c r="D33" s="93"/>
      <c r="E33" s="80"/>
      <c r="F33" s="37">
        <v>0</v>
      </c>
      <c r="G33" s="37">
        <v>0</v>
      </c>
      <c r="H33" s="59">
        <f t="shared" si="2"/>
        <v>0</v>
      </c>
      <c r="I33" s="61"/>
      <c r="J33" s="90"/>
    </row>
    <row r="34" spans="1:10" ht="21" customHeight="1" x14ac:dyDescent="0.3">
      <c r="A34" s="97"/>
      <c r="B34" s="98"/>
      <c r="C34" s="80"/>
      <c r="D34" s="93"/>
      <c r="E34" s="80"/>
      <c r="F34" s="37">
        <v>0</v>
      </c>
      <c r="G34" s="37">
        <v>0</v>
      </c>
      <c r="H34" s="37">
        <f t="shared" si="2"/>
        <v>0</v>
      </c>
      <c r="I34" s="50"/>
      <c r="J34" s="90"/>
    </row>
    <row r="35" spans="1:10" ht="21" customHeight="1" x14ac:dyDescent="0.3">
      <c r="A35" s="97"/>
      <c r="B35" s="98"/>
      <c r="C35" s="80"/>
      <c r="D35" s="93"/>
      <c r="E35" s="80"/>
      <c r="F35" s="37">
        <v>0</v>
      </c>
      <c r="G35" s="37">
        <v>0</v>
      </c>
      <c r="H35" s="37">
        <f t="shared" si="2"/>
        <v>0</v>
      </c>
      <c r="I35" s="45"/>
      <c r="J35" s="90"/>
    </row>
    <row r="36" spans="1:10" s="30" customFormat="1" ht="21" customHeight="1" x14ac:dyDescent="0.3">
      <c r="A36" s="38"/>
      <c r="B36" s="39" t="s">
        <v>30</v>
      </c>
      <c r="C36" s="40">
        <f>SUM(C32)</f>
        <v>0</v>
      </c>
      <c r="D36" s="40">
        <f t="shared" ref="D36:E36" si="9">SUM(D32)</f>
        <v>0</v>
      </c>
      <c r="E36" s="40">
        <f t="shared" si="9"/>
        <v>0</v>
      </c>
      <c r="F36" s="40">
        <f>SUM(F32:F35)</f>
        <v>0</v>
      </c>
      <c r="G36" s="40">
        <f t="shared" ref="G36" si="10">SUM(G32:G35)</f>
        <v>0</v>
      </c>
      <c r="H36" s="40">
        <f>SUM(H32:H35)</f>
        <v>0</v>
      </c>
      <c r="I36" s="46"/>
      <c r="J36" s="91"/>
    </row>
    <row r="37" spans="1:10" ht="21" customHeight="1" x14ac:dyDescent="0.3">
      <c r="A37" s="97">
        <v>7</v>
      </c>
      <c r="B37" s="98" t="s">
        <v>31</v>
      </c>
      <c r="C37" s="80">
        <v>0</v>
      </c>
      <c r="D37" s="93"/>
      <c r="E37" s="80">
        <f t="shared" si="0"/>
        <v>0</v>
      </c>
      <c r="F37" s="37">
        <v>0</v>
      </c>
      <c r="G37" s="37">
        <v>0</v>
      </c>
      <c r="H37" s="37">
        <f t="shared" si="2"/>
        <v>0</v>
      </c>
      <c r="I37" s="45"/>
      <c r="J37" s="84"/>
    </row>
    <row r="38" spans="1:10" ht="21" customHeight="1" x14ac:dyDescent="0.3">
      <c r="A38" s="97"/>
      <c r="B38" s="98"/>
      <c r="C38" s="80"/>
      <c r="D38" s="93"/>
      <c r="E38" s="80"/>
      <c r="F38" s="37">
        <v>0</v>
      </c>
      <c r="G38" s="37">
        <v>0</v>
      </c>
      <c r="H38" s="37">
        <f t="shared" si="2"/>
        <v>0</v>
      </c>
      <c r="I38" s="45"/>
      <c r="J38" s="85"/>
    </row>
    <row r="39" spans="1:10" ht="21" customHeight="1" x14ac:dyDescent="0.3">
      <c r="A39" s="97"/>
      <c r="B39" s="98"/>
      <c r="C39" s="80"/>
      <c r="D39" s="93"/>
      <c r="E39" s="80"/>
      <c r="F39" s="37">
        <v>0</v>
      </c>
      <c r="G39" s="37">
        <v>0</v>
      </c>
      <c r="H39" s="37">
        <f t="shared" si="2"/>
        <v>0</v>
      </c>
      <c r="I39" s="45"/>
      <c r="J39" s="85"/>
    </row>
    <row r="40" spans="1:10" ht="21" customHeight="1" x14ac:dyDescent="0.3">
      <c r="A40" s="97"/>
      <c r="B40" s="98"/>
      <c r="C40" s="80"/>
      <c r="D40" s="93"/>
      <c r="E40" s="80"/>
      <c r="F40" s="37">
        <v>0</v>
      </c>
      <c r="G40" s="37">
        <v>0</v>
      </c>
      <c r="H40" s="37">
        <f t="shared" si="2"/>
        <v>0</v>
      </c>
      <c r="I40" s="45"/>
      <c r="J40" s="85"/>
    </row>
    <row r="41" spans="1:10" s="30" customFormat="1" ht="21" customHeight="1" x14ac:dyDescent="0.3">
      <c r="A41" s="38"/>
      <c r="B41" s="39" t="s">
        <v>32</v>
      </c>
      <c r="C41" s="40">
        <f>SUM(C37)</f>
        <v>0</v>
      </c>
      <c r="D41" s="40">
        <f t="shared" ref="D41:E41" si="11">SUM(D37)</f>
        <v>0</v>
      </c>
      <c r="E41" s="40">
        <f t="shared" si="11"/>
        <v>0</v>
      </c>
      <c r="F41" s="40">
        <f>SUM(F37:F40)</f>
        <v>0</v>
      </c>
      <c r="G41" s="40">
        <f t="shared" ref="G41:H41" si="12">SUM(G37:G40)</f>
        <v>0</v>
      </c>
      <c r="H41" s="40">
        <f t="shared" si="12"/>
        <v>0</v>
      </c>
      <c r="I41" s="46"/>
      <c r="J41" s="86"/>
    </row>
    <row r="42" spans="1:10" ht="21" customHeight="1" x14ac:dyDescent="0.3">
      <c r="A42" s="97">
        <v>8</v>
      </c>
      <c r="B42" s="98" t="s">
        <v>33</v>
      </c>
      <c r="C42" s="80">
        <v>0</v>
      </c>
      <c r="D42" s="93"/>
      <c r="E42" s="80">
        <f t="shared" si="0"/>
        <v>0</v>
      </c>
      <c r="F42" s="37">
        <v>0</v>
      </c>
      <c r="G42" s="37">
        <v>0</v>
      </c>
      <c r="H42" s="37">
        <f t="shared" si="2"/>
        <v>0</v>
      </c>
      <c r="I42" s="45"/>
      <c r="J42" s="89" t="s">
        <v>34</v>
      </c>
    </row>
    <row r="43" spans="1:10" ht="21" customHeight="1" x14ac:dyDescent="0.3">
      <c r="A43" s="97"/>
      <c r="B43" s="98"/>
      <c r="C43" s="80"/>
      <c r="D43" s="93"/>
      <c r="E43" s="80"/>
      <c r="F43" s="37">
        <v>0</v>
      </c>
      <c r="G43" s="37">
        <v>0</v>
      </c>
      <c r="H43" s="37">
        <f t="shared" si="2"/>
        <v>0</v>
      </c>
      <c r="I43" s="45"/>
      <c r="J43" s="90"/>
    </row>
    <row r="44" spans="1:10" s="30" customFormat="1" ht="21" customHeight="1" x14ac:dyDescent="0.3">
      <c r="A44" s="38"/>
      <c r="B44" s="39" t="s">
        <v>35</v>
      </c>
      <c r="C44" s="40">
        <f>SUM(C42)</f>
        <v>0</v>
      </c>
      <c r="D44" s="40">
        <f t="shared" ref="D44:E44" si="13">SUM(D42)</f>
        <v>0</v>
      </c>
      <c r="E44" s="40">
        <f t="shared" si="13"/>
        <v>0</v>
      </c>
      <c r="F44" s="40">
        <f>SUM(F42:F43)</f>
        <v>0</v>
      </c>
      <c r="G44" s="40">
        <f t="shared" ref="G44:H44" si="14">SUM(G42:G43)</f>
        <v>0</v>
      </c>
      <c r="H44" s="40">
        <f t="shared" si="14"/>
        <v>0</v>
      </c>
      <c r="I44" s="46"/>
      <c r="J44" s="91"/>
    </row>
    <row r="45" spans="1:10" ht="21" customHeight="1" x14ac:dyDescent="0.3">
      <c r="A45" s="97">
        <v>9</v>
      </c>
      <c r="B45" s="98" t="s">
        <v>36</v>
      </c>
      <c r="C45" s="80">
        <v>0</v>
      </c>
      <c r="D45" s="93"/>
      <c r="E45" s="80">
        <f t="shared" si="0"/>
        <v>0</v>
      </c>
      <c r="F45" s="37">
        <v>0</v>
      </c>
      <c r="G45" s="37">
        <v>0</v>
      </c>
      <c r="H45" s="37">
        <f t="shared" si="2"/>
        <v>0</v>
      </c>
      <c r="I45" s="45"/>
      <c r="J45" s="81" t="s">
        <v>37</v>
      </c>
    </row>
    <row r="46" spans="1:10" ht="21" customHeight="1" x14ac:dyDescent="0.3">
      <c r="A46" s="97"/>
      <c r="B46" s="98"/>
      <c r="C46" s="80"/>
      <c r="D46" s="93"/>
      <c r="E46" s="80"/>
      <c r="F46" s="37">
        <v>0</v>
      </c>
      <c r="G46" s="37">
        <v>0</v>
      </c>
      <c r="H46" s="37">
        <f t="shared" si="2"/>
        <v>0</v>
      </c>
      <c r="I46" s="45"/>
      <c r="J46" s="82"/>
    </row>
    <row r="47" spans="1:10" ht="21" customHeight="1" x14ac:dyDescent="0.3">
      <c r="A47" s="97"/>
      <c r="B47" s="98"/>
      <c r="C47" s="80"/>
      <c r="D47" s="93"/>
      <c r="E47" s="80"/>
      <c r="F47" s="37">
        <v>0</v>
      </c>
      <c r="G47" s="37">
        <v>0</v>
      </c>
      <c r="H47" s="37">
        <f t="shared" si="2"/>
        <v>0</v>
      </c>
      <c r="I47" s="45"/>
      <c r="J47" s="82"/>
    </row>
    <row r="48" spans="1:10" s="30" customFormat="1" ht="21" customHeight="1" x14ac:dyDescent="0.3">
      <c r="A48" s="38"/>
      <c r="B48" s="39" t="s">
        <v>38</v>
      </c>
      <c r="C48" s="40">
        <f>SUM(C45)</f>
        <v>0</v>
      </c>
      <c r="D48" s="40">
        <f t="shared" ref="D48:E48" si="15">SUM(D45)</f>
        <v>0</v>
      </c>
      <c r="E48" s="40">
        <f t="shared" si="15"/>
        <v>0</v>
      </c>
      <c r="F48" s="40">
        <f>SUM(F45:F47)</f>
        <v>0</v>
      </c>
      <c r="G48" s="40">
        <f t="shared" ref="G48:H48" si="16">SUM(G45:G47)</f>
        <v>0</v>
      </c>
      <c r="H48" s="40">
        <f t="shared" si="16"/>
        <v>0</v>
      </c>
      <c r="I48" s="46"/>
      <c r="J48" s="83"/>
    </row>
    <row r="49" spans="1:10" ht="21" customHeight="1" x14ac:dyDescent="0.3">
      <c r="A49" s="71">
        <v>10</v>
      </c>
      <c r="B49" s="98" t="s">
        <v>39</v>
      </c>
      <c r="C49" s="80">
        <v>10000</v>
      </c>
      <c r="D49" s="93">
        <v>1</v>
      </c>
      <c r="E49" s="80">
        <f t="shared" si="0"/>
        <v>10000</v>
      </c>
      <c r="F49" s="62">
        <v>1331.67</v>
      </c>
      <c r="G49" s="59">
        <v>0</v>
      </c>
      <c r="H49" s="59">
        <f>F49+G49</f>
        <v>1331.67</v>
      </c>
      <c r="I49" s="64" t="s">
        <v>97</v>
      </c>
      <c r="J49" s="84"/>
    </row>
    <row r="50" spans="1:10" ht="21" customHeight="1" x14ac:dyDescent="0.3">
      <c r="A50" s="72"/>
      <c r="B50" s="98"/>
      <c r="C50" s="80"/>
      <c r="D50" s="93"/>
      <c r="E50" s="80"/>
      <c r="F50" s="59">
        <v>663.96</v>
      </c>
      <c r="G50" s="59">
        <v>0</v>
      </c>
      <c r="H50" s="59">
        <f t="shared" ref="H50:H60" si="17">F50+G50</f>
        <v>663.96</v>
      </c>
      <c r="I50" s="64" t="s">
        <v>98</v>
      </c>
      <c r="J50" s="85"/>
    </row>
    <row r="51" spans="1:10" ht="21" customHeight="1" x14ac:dyDescent="0.3">
      <c r="A51" s="72"/>
      <c r="B51" s="98"/>
      <c r="C51" s="80"/>
      <c r="D51" s="93"/>
      <c r="E51" s="80"/>
      <c r="F51" s="62">
        <v>406</v>
      </c>
      <c r="G51" s="59">
        <v>0</v>
      </c>
      <c r="H51" s="59">
        <f t="shared" si="17"/>
        <v>406</v>
      </c>
      <c r="I51" s="61" t="s">
        <v>110</v>
      </c>
      <c r="J51" s="85"/>
    </row>
    <row r="52" spans="1:10" ht="21" customHeight="1" x14ac:dyDescent="0.3">
      <c r="A52" s="72"/>
      <c r="B52" s="98"/>
      <c r="C52" s="80"/>
      <c r="D52" s="93"/>
      <c r="E52" s="80"/>
      <c r="F52" s="59">
        <v>180</v>
      </c>
      <c r="G52" s="59">
        <v>0</v>
      </c>
      <c r="H52" s="59">
        <f t="shared" si="17"/>
        <v>180</v>
      </c>
      <c r="I52" s="61" t="s">
        <v>99</v>
      </c>
      <c r="J52" s="85"/>
    </row>
    <row r="53" spans="1:10" ht="21" customHeight="1" x14ac:dyDescent="0.3">
      <c r="A53" s="72"/>
      <c r="B53" s="98"/>
      <c r="C53" s="80"/>
      <c r="D53" s="93"/>
      <c r="E53" s="80"/>
      <c r="F53" s="62">
        <v>20</v>
      </c>
      <c r="G53" s="59">
        <v>0</v>
      </c>
      <c r="H53" s="59">
        <f t="shared" si="17"/>
        <v>20</v>
      </c>
      <c r="I53" s="61" t="s">
        <v>106</v>
      </c>
      <c r="J53" s="85"/>
    </row>
    <row r="54" spans="1:10" ht="21" customHeight="1" x14ac:dyDescent="0.3">
      <c r="A54" s="72"/>
      <c r="B54" s="98"/>
      <c r="C54" s="80"/>
      <c r="D54" s="93"/>
      <c r="E54" s="80"/>
      <c r="F54" s="59">
        <v>0</v>
      </c>
      <c r="G54" s="59">
        <v>0</v>
      </c>
      <c r="H54" s="59">
        <f t="shared" si="17"/>
        <v>0</v>
      </c>
      <c r="I54" s="61"/>
      <c r="J54" s="85"/>
    </row>
    <row r="55" spans="1:10" ht="21" customHeight="1" x14ac:dyDescent="0.3">
      <c r="A55" s="72"/>
      <c r="B55" s="98"/>
      <c r="C55" s="80"/>
      <c r="D55" s="93"/>
      <c r="E55" s="80"/>
      <c r="F55" s="59">
        <v>0</v>
      </c>
      <c r="G55" s="59">
        <v>0</v>
      </c>
      <c r="H55" s="59">
        <f t="shared" si="17"/>
        <v>0</v>
      </c>
      <c r="I55" s="61"/>
      <c r="J55" s="85"/>
    </row>
    <row r="56" spans="1:10" ht="21" customHeight="1" x14ac:dyDescent="0.3">
      <c r="A56" s="72"/>
      <c r="B56" s="98"/>
      <c r="C56" s="80"/>
      <c r="D56" s="93"/>
      <c r="E56" s="80"/>
      <c r="F56" s="59">
        <v>0</v>
      </c>
      <c r="G56" s="59">
        <v>0</v>
      </c>
      <c r="H56" s="59">
        <f t="shared" si="17"/>
        <v>0</v>
      </c>
      <c r="I56" s="61"/>
      <c r="J56" s="85"/>
    </row>
    <row r="57" spans="1:10" ht="21" customHeight="1" x14ac:dyDescent="0.3">
      <c r="A57" s="72"/>
      <c r="B57" s="98"/>
      <c r="C57" s="80"/>
      <c r="D57" s="93"/>
      <c r="E57" s="80"/>
      <c r="F57" s="59">
        <v>0</v>
      </c>
      <c r="G57" s="59">
        <v>0</v>
      </c>
      <c r="H57" s="59">
        <f t="shared" si="17"/>
        <v>0</v>
      </c>
      <c r="I57" s="61"/>
      <c r="J57" s="85"/>
    </row>
    <row r="58" spans="1:10" ht="21" customHeight="1" x14ac:dyDescent="0.3">
      <c r="A58" s="72"/>
      <c r="B58" s="98"/>
      <c r="C58" s="80"/>
      <c r="D58" s="93"/>
      <c r="E58" s="80"/>
      <c r="F58" s="59">
        <v>0</v>
      </c>
      <c r="G58" s="59">
        <v>0</v>
      </c>
      <c r="H58" s="59">
        <f t="shared" si="17"/>
        <v>0</v>
      </c>
      <c r="I58" s="61"/>
      <c r="J58" s="85"/>
    </row>
    <row r="59" spans="1:10" ht="21" customHeight="1" x14ac:dyDescent="0.3">
      <c r="A59" s="72"/>
      <c r="B59" s="98"/>
      <c r="C59" s="80"/>
      <c r="D59" s="93"/>
      <c r="E59" s="80"/>
      <c r="F59" s="59">
        <v>0</v>
      </c>
      <c r="G59" s="59">
        <v>0</v>
      </c>
      <c r="H59" s="59">
        <f t="shared" si="17"/>
        <v>0</v>
      </c>
      <c r="I59" s="61"/>
      <c r="J59" s="85"/>
    </row>
    <row r="60" spans="1:10" ht="21" customHeight="1" x14ac:dyDescent="0.3">
      <c r="A60" s="73"/>
      <c r="B60" s="98"/>
      <c r="C60" s="80"/>
      <c r="D60" s="93"/>
      <c r="E60" s="80"/>
      <c r="F60" s="59">
        <v>0</v>
      </c>
      <c r="G60" s="59">
        <v>0</v>
      </c>
      <c r="H60" s="59">
        <f t="shared" si="17"/>
        <v>0</v>
      </c>
      <c r="I60" s="61"/>
      <c r="J60" s="85"/>
    </row>
    <row r="61" spans="1:10" s="30" customFormat="1" ht="21" customHeight="1" x14ac:dyDescent="0.3">
      <c r="A61" s="38"/>
      <c r="B61" s="39" t="s">
        <v>40</v>
      </c>
      <c r="C61" s="40">
        <f>SUM(C49)</f>
        <v>10000</v>
      </c>
      <c r="D61" s="40">
        <f>SUM(D49)</f>
        <v>1</v>
      </c>
      <c r="E61" s="40">
        <f>SUM(E49)</f>
        <v>10000</v>
      </c>
      <c r="F61" s="40">
        <f>SUM(F49:F60)</f>
        <v>2601.63</v>
      </c>
      <c r="G61" s="40">
        <f>SUM(G49:G60)</f>
        <v>0</v>
      </c>
      <c r="H61" s="40">
        <f>SUM(H49:H60)</f>
        <v>2601.63</v>
      </c>
      <c r="I61" s="46"/>
      <c r="J61" s="86"/>
    </row>
    <row r="62" spans="1:10" ht="21" customHeight="1" x14ac:dyDescent="0.3">
      <c r="A62" s="38"/>
      <c r="B62" s="39" t="s">
        <v>41</v>
      </c>
      <c r="C62" s="40">
        <f>SUM(C61,C48,C44,C41,C36,C31,C22,C19,C14,C11)</f>
        <v>15000</v>
      </c>
      <c r="D62" s="40">
        <f>SUM(D61,D48,D44,D41,D36,D31,D22,D19,D14,D11)</f>
        <v>4</v>
      </c>
      <c r="E62" s="40">
        <f>SUM(E61,E48,E44,E41,E36,E31,E22,E19,E14,E11)</f>
        <v>15000</v>
      </c>
      <c r="F62" s="40">
        <f>SUM(F61,F48,F44,F41,F36,F31,F22,F19,F14,F11)</f>
        <v>11532.69</v>
      </c>
      <c r="G62" s="40">
        <f>SUM(G61,G48,G44,G41,G36,G31,G22,G19,G14,G11)</f>
        <v>0</v>
      </c>
      <c r="H62" s="40">
        <f>SUM(H61,H48,H44,H41,H36,H31,H22,H19,H14,H11)</f>
        <v>11532.69</v>
      </c>
      <c r="I62" s="46"/>
      <c r="J62" s="47"/>
    </row>
    <row r="66" spans="1:9" ht="21" customHeight="1" x14ac:dyDescent="0.3">
      <c r="A66" s="102" t="s">
        <v>42</v>
      </c>
      <c r="B66" s="103"/>
      <c r="C66" s="104" t="s">
        <v>43</v>
      </c>
      <c r="D66" s="104"/>
      <c r="E66" s="104" t="s">
        <v>44</v>
      </c>
      <c r="F66" s="104"/>
      <c r="G66" s="104" t="s">
        <v>45</v>
      </c>
      <c r="H66" s="104"/>
      <c r="I66" s="48" t="s">
        <v>46</v>
      </c>
    </row>
    <row r="67" spans="1:9" ht="21" customHeight="1" x14ac:dyDescent="0.3">
      <c r="A67" s="94">
        <f>E62</f>
        <v>15000</v>
      </c>
      <c r="B67" s="95"/>
      <c r="C67" s="95">
        <f>H62</f>
        <v>11532.69</v>
      </c>
      <c r="D67" s="95"/>
      <c r="E67" s="95">
        <f>F62</f>
        <v>11532.69</v>
      </c>
      <c r="F67" s="95"/>
      <c r="G67" s="95">
        <f>G62</f>
        <v>0</v>
      </c>
      <c r="H67" s="95"/>
      <c r="I67" s="49">
        <f>A67-C67</f>
        <v>3467.3099999999995</v>
      </c>
    </row>
    <row r="69" spans="1:9" ht="21" customHeight="1" x14ac:dyDescent="0.3">
      <c r="A69" s="41" t="s">
        <v>47</v>
      </c>
      <c r="B69" s="42"/>
      <c r="C69" s="43" t="s">
        <v>48</v>
      </c>
      <c r="D69" s="41"/>
      <c r="E69" s="41" t="s">
        <v>49</v>
      </c>
      <c r="F69" s="41"/>
      <c r="G69" s="41" t="s">
        <v>50</v>
      </c>
      <c r="H69" s="41"/>
      <c r="I69" s="42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B8:B10"/>
    <mergeCell ref="B12:B13"/>
    <mergeCell ref="B15:B18"/>
    <mergeCell ref="B20:B21"/>
    <mergeCell ref="B32:B35"/>
    <mergeCell ref="B37:B40"/>
    <mergeCell ref="B42:B43"/>
    <mergeCell ref="B45:B47"/>
    <mergeCell ref="C8:C10"/>
    <mergeCell ref="A67:B67"/>
    <mergeCell ref="C67:D67"/>
    <mergeCell ref="E67:F67"/>
    <mergeCell ref="G67:H67"/>
    <mergeCell ref="A6:A7"/>
    <mergeCell ref="A8:A10"/>
    <mergeCell ref="A12:A13"/>
    <mergeCell ref="A15:A18"/>
    <mergeCell ref="A20:A21"/>
    <mergeCell ref="A32:A35"/>
    <mergeCell ref="A37:A40"/>
    <mergeCell ref="A42:A43"/>
    <mergeCell ref="A45:A47"/>
    <mergeCell ref="A49:A60"/>
    <mergeCell ref="B6:B7"/>
    <mergeCell ref="B49:B60"/>
    <mergeCell ref="C12:C13"/>
    <mergeCell ref="C15:C18"/>
    <mergeCell ref="C20:C21"/>
    <mergeCell ref="C32:C35"/>
    <mergeCell ref="C37:C40"/>
    <mergeCell ref="C42:C43"/>
    <mergeCell ref="C45:C47"/>
    <mergeCell ref="C49:C60"/>
    <mergeCell ref="D37:D40"/>
    <mergeCell ref="D42:D43"/>
    <mergeCell ref="D45:D47"/>
    <mergeCell ref="D49:D60"/>
    <mergeCell ref="D8:D10"/>
    <mergeCell ref="D12:D13"/>
    <mergeCell ref="D15:D18"/>
    <mergeCell ref="D20:D21"/>
    <mergeCell ref="E8:E10"/>
    <mergeCell ref="E12:E13"/>
    <mergeCell ref="E15:E18"/>
    <mergeCell ref="E20:E21"/>
    <mergeCell ref="D32:D35"/>
    <mergeCell ref="E32:E35"/>
    <mergeCell ref="E37:E40"/>
    <mergeCell ref="E42:E43"/>
    <mergeCell ref="E45:E47"/>
    <mergeCell ref="E49:E60"/>
    <mergeCell ref="J45:J48"/>
    <mergeCell ref="J49:J61"/>
    <mergeCell ref="H4:I5"/>
    <mergeCell ref="J20:J22"/>
    <mergeCell ref="J23:J31"/>
    <mergeCell ref="J32:J36"/>
    <mergeCell ref="J37:J41"/>
    <mergeCell ref="J42:J44"/>
    <mergeCell ref="J4:J5"/>
    <mergeCell ref="J6:J7"/>
    <mergeCell ref="J8:J11"/>
    <mergeCell ref="J12:J14"/>
    <mergeCell ref="J15:J19"/>
    <mergeCell ref="A23:A30"/>
    <mergeCell ref="B23:B30"/>
    <mergeCell ref="C23:C30"/>
    <mergeCell ref="D23:D30"/>
    <mergeCell ref="E23:E30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abSelected="1" topLeftCell="D1" workbookViewId="0">
      <selection activeCell="F7" sqref="F7:G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99" t="s">
        <v>51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119" t="s">
        <v>53</v>
      </c>
      <c r="G5" s="119"/>
      <c r="H5" s="5" t="s">
        <v>54</v>
      </c>
      <c r="I5" s="4"/>
      <c r="J5" s="119" t="s">
        <v>55</v>
      </c>
      <c r="K5" s="120"/>
    </row>
    <row r="6" spans="2:11" ht="20.100000000000001" customHeight="1" x14ac:dyDescent="0.3">
      <c r="B6" s="6"/>
      <c r="C6" s="7"/>
      <c r="D6" s="8" t="s">
        <v>56</v>
      </c>
      <c r="E6" s="8"/>
      <c r="F6" s="121" t="s">
        <v>57</v>
      </c>
      <c r="G6" s="121"/>
      <c r="H6" s="8" t="s">
        <v>58</v>
      </c>
      <c r="I6" s="7"/>
      <c r="J6" s="121" t="s">
        <v>59</v>
      </c>
      <c r="K6" s="122"/>
    </row>
    <row r="7" spans="2:11" ht="20.100000000000001" customHeight="1" x14ac:dyDescent="0.3">
      <c r="B7" s="6"/>
      <c r="C7" s="7"/>
      <c r="D7" s="8" t="s">
        <v>60</v>
      </c>
      <c r="E7" s="8"/>
      <c r="F7" s="121" t="s">
        <v>101</v>
      </c>
      <c r="G7" s="121"/>
      <c r="H7" s="8" t="s">
        <v>61</v>
      </c>
      <c r="I7" s="22"/>
      <c r="J7" s="121">
        <v>10.23</v>
      </c>
      <c r="K7" s="12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16" t="s">
        <v>85</v>
      </c>
      <c r="K8" s="117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33" t="s">
        <v>2</v>
      </c>
      <c r="C10" s="134"/>
      <c r="D10" s="14" t="s">
        <v>63</v>
      </c>
      <c r="E10" s="105" t="s">
        <v>64</v>
      </c>
      <c r="F10" s="107"/>
      <c r="G10" s="16" t="s">
        <v>65</v>
      </c>
      <c r="H10" s="15" t="s">
        <v>66</v>
      </c>
      <c r="I10" s="105" t="s">
        <v>67</v>
      </c>
      <c r="J10" s="107"/>
      <c r="K10" s="16" t="s">
        <v>68</v>
      </c>
    </row>
    <row r="11" spans="2:11" ht="20.100000000000001" customHeight="1" x14ac:dyDescent="0.3">
      <c r="B11" s="125">
        <v>1</v>
      </c>
      <c r="C11" s="126"/>
      <c r="D11" s="110" t="s">
        <v>69</v>
      </c>
      <c r="E11" s="125" t="s">
        <v>70</v>
      </c>
      <c r="F11" s="126"/>
      <c r="G11" s="17">
        <v>0</v>
      </c>
      <c r="H11" s="17">
        <v>0</v>
      </c>
      <c r="I11" s="114"/>
      <c r="J11" s="115"/>
      <c r="K11" s="24"/>
    </row>
    <row r="12" spans="2:11" ht="23" customHeight="1" x14ac:dyDescent="0.3">
      <c r="B12" s="125">
        <v>2</v>
      </c>
      <c r="C12" s="126"/>
      <c r="D12" s="111"/>
      <c r="E12" s="127" t="s">
        <v>71</v>
      </c>
      <c r="F12" s="128"/>
      <c r="G12" s="17">
        <v>122.89</v>
      </c>
      <c r="H12" s="17">
        <v>122.89</v>
      </c>
      <c r="I12" s="114"/>
      <c r="J12" s="115"/>
      <c r="K12" s="24" t="s">
        <v>108</v>
      </c>
    </row>
    <row r="13" spans="2:11" ht="23" customHeight="1" x14ac:dyDescent="0.3">
      <c r="B13" s="65"/>
      <c r="C13" s="66"/>
      <c r="D13" s="111"/>
      <c r="E13" s="129"/>
      <c r="F13" s="130"/>
      <c r="G13" s="70">
        <v>15</v>
      </c>
      <c r="H13" s="70">
        <v>15</v>
      </c>
      <c r="I13" s="67"/>
      <c r="J13" s="68"/>
      <c r="K13" s="24" t="s">
        <v>109</v>
      </c>
    </row>
    <row r="14" spans="2:11" ht="23" customHeight="1" x14ac:dyDescent="0.3">
      <c r="B14" s="53"/>
      <c r="C14" s="54"/>
      <c r="D14" s="111"/>
      <c r="E14" s="131"/>
      <c r="F14" s="132"/>
      <c r="G14" s="58">
        <v>50</v>
      </c>
      <c r="H14" s="58">
        <v>50</v>
      </c>
      <c r="I14" s="55"/>
      <c r="J14" s="56"/>
      <c r="K14" s="24" t="s">
        <v>107</v>
      </c>
    </row>
    <row r="15" spans="2:11" ht="20.100000000000001" customHeight="1" x14ac:dyDescent="0.3">
      <c r="B15" s="125">
        <v>3</v>
      </c>
      <c r="C15" s="126"/>
      <c r="D15" s="111"/>
      <c r="E15" s="125" t="s">
        <v>72</v>
      </c>
      <c r="F15" s="126"/>
      <c r="G15" s="17">
        <v>0</v>
      </c>
      <c r="H15" s="17"/>
      <c r="I15" s="114"/>
      <c r="J15" s="115"/>
      <c r="K15" s="24"/>
    </row>
    <row r="16" spans="2:11" ht="20.100000000000001" customHeight="1" x14ac:dyDescent="0.3">
      <c r="B16" s="53"/>
      <c r="C16" s="54"/>
      <c r="D16" s="111"/>
      <c r="E16" s="127" t="s">
        <v>73</v>
      </c>
      <c r="F16" s="128"/>
      <c r="G16" s="58">
        <v>42.5</v>
      </c>
      <c r="H16" s="58">
        <v>42.5</v>
      </c>
      <c r="I16" s="55"/>
      <c r="J16" s="56"/>
      <c r="K16" s="24" t="s">
        <v>113</v>
      </c>
    </row>
    <row r="17" spans="2:11" ht="20.100000000000001" customHeight="1" x14ac:dyDescent="0.3">
      <c r="B17" s="125">
        <v>4</v>
      </c>
      <c r="C17" s="126"/>
      <c r="D17" s="111"/>
      <c r="E17" s="129"/>
      <c r="F17" s="130"/>
      <c r="G17" s="17">
        <v>7</v>
      </c>
      <c r="H17" s="17"/>
      <c r="I17" s="114">
        <v>7</v>
      </c>
      <c r="J17" s="115"/>
      <c r="K17" s="24" t="s">
        <v>112</v>
      </c>
    </row>
    <row r="18" spans="2:11" ht="20.100000000000001" customHeight="1" x14ac:dyDescent="0.3">
      <c r="B18" s="53"/>
      <c r="C18" s="54"/>
      <c r="D18" s="57"/>
      <c r="E18" s="129"/>
      <c r="F18" s="130"/>
      <c r="G18" s="58">
        <v>303</v>
      </c>
      <c r="H18" s="58"/>
      <c r="I18" s="55"/>
      <c r="J18" s="56">
        <v>303</v>
      </c>
      <c r="K18" s="24" t="s">
        <v>117</v>
      </c>
    </row>
    <row r="19" spans="2:11" ht="20.100000000000001" customHeight="1" x14ac:dyDescent="0.3">
      <c r="B19" s="65"/>
      <c r="C19" s="66"/>
      <c r="D19" s="69"/>
      <c r="E19" s="129"/>
      <c r="F19" s="130"/>
      <c r="G19" s="70">
        <v>207</v>
      </c>
      <c r="H19" s="70"/>
      <c r="I19" s="67"/>
      <c r="J19" s="68">
        <v>207</v>
      </c>
      <c r="K19" s="24" t="s">
        <v>118</v>
      </c>
    </row>
    <row r="20" spans="2:11" ht="20.100000000000001" customHeight="1" x14ac:dyDescent="0.3">
      <c r="B20" s="65"/>
      <c r="C20" s="66"/>
      <c r="D20" s="69"/>
      <c r="E20" s="129"/>
      <c r="F20" s="130"/>
      <c r="G20" s="70">
        <v>241</v>
      </c>
      <c r="H20" s="70">
        <v>241</v>
      </c>
      <c r="I20" s="67"/>
      <c r="J20" s="68"/>
      <c r="K20" s="24" t="s">
        <v>116</v>
      </c>
    </row>
    <row r="21" spans="2:11" ht="20.100000000000001" customHeight="1" x14ac:dyDescent="0.3">
      <c r="B21" s="65"/>
      <c r="C21" s="66"/>
      <c r="D21" s="69"/>
      <c r="E21" s="129"/>
      <c r="F21" s="130"/>
      <c r="G21" s="70">
        <v>50</v>
      </c>
      <c r="H21" s="70">
        <v>50</v>
      </c>
      <c r="I21" s="67"/>
      <c r="J21" s="68"/>
      <c r="K21" s="24" t="s">
        <v>115</v>
      </c>
    </row>
    <row r="22" spans="2:11" ht="20.100000000000001" customHeight="1" x14ac:dyDescent="0.3">
      <c r="B22" s="53"/>
      <c r="C22" s="54"/>
      <c r="D22" s="57"/>
      <c r="E22" s="131"/>
      <c r="F22" s="132"/>
      <c r="G22" s="58">
        <v>43</v>
      </c>
      <c r="H22" s="58">
        <v>43</v>
      </c>
      <c r="I22" s="55"/>
      <c r="J22" s="56"/>
      <c r="K22" s="24" t="s">
        <v>114</v>
      </c>
    </row>
    <row r="23" spans="2:11" ht="20.100000000000001" customHeight="1" x14ac:dyDescent="0.3">
      <c r="B23" s="125">
        <v>5</v>
      </c>
      <c r="C23" s="126"/>
      <c r="D23" s="110" t="s">
        <v>39</v>
      </c>
      <c r="E23" s="113"/>
      <c r="F23" s="113"/>
      <c r="G23" s="17"/>
      <c r="H23" s="17"/>
      <c r="I23" s="114"/>
      <c r="J23" s="115"/>
      <c r="K23" s="24"/>
    </row>
    <row r="24" spans="2:11" ht="20.100000000000001" customHeight="1" x14ac:dyDescent="0.3">
      <c r="B24" s="125">
        <v>6</v>
      </c>
      <c r="C24" s="126"/>
      <c r="D24" s="111"/>
      <c r="E24" s="113"/>
      <c r="F24" s="113"/>
      <c r="G24" s="17">
        <v>0</v>
      </c>
      <c r="H24" s="17"/>
      <c r="I24" s="114"/>
      <c r="J24" s="115"/>
      <c r="K24" s="24"/>
    </row>
    <row r="25" spans="2:11" ht="20.100000000000001" customHeight="1" x14ac:dyDescent="0.3">
      <c r="B25" s="125">
        <v>7</v>
      </c>
      <c r="C25" s="126"/>
      <c r="D25" s="112"/>
      <c r="E25" s="113"/>
      <c r="F25" s="113"/>
      <c r="G25" s="17">
        <v>0</v>
      </c>
      <c r="H25" s="17"/>
      <c r="I25" s="114"/>
      <c r="J25" s="115"/>
      <c r="K25" s="24"/>
    </row>
    <row r="26" spans="2:11" ht="20.100000000000001" customHeight="1" x14ac:dyDescent="0.3">
      <c r="B26" s="105" t="s">
        <v>41</v>
      </c>
      <c r="C26" s="106"/>
      <c r="D26" s="106"/>
      <c r="E26" s="106"/>
      <c r="F26" s="107"/>
      <c r="G26" s="18">
        <f>SUM(G11:G25)</f>
        <v>1081.3899999999999</v>
      </c>
      <c r="H26" s="18">
        <f>SUM(H11:H25)</f>
        <v>564.39</v>
      </c>
      <c r="I26" s="108">
        <f>SUM(I11:J25)</f>
        <v>517</v>
      </c>
      <c r="J26" s="109"/>
      <c r="K26" s="25"/>
    </row>
    <row r="27" spans="2:11" ht="20.100000000000001" customHeight="1" x14ac:dyDescent="0.3">
      <c r="B27" s="13"/>
      <c r="C27" s="13"/>
      <c r="D27" s="13"/>
      <c r="E27" s="13"/>
      <c r="F27" s="13"/>
      <c r="G27" s="13"/>
      <c r="H27" s="13"/>
      <c r="I27" s="13"/>
      <c r="J27" s="26"/>
      <c r="K27" s="13"/>
    </row>
    <row r="28" spans="2:11" ht="20.100000000000001" customHeight="1" x14ac:dyDescent="0.3">
      <c r="B28" s="123" t="s">
        <v>66</v>
      </c>
      <c r="C28" s="123"/>
      <c r="D28" s="123"/>
      <c r="E28" s="123"/>
      <c r="F28" s="123"/>
      <c r="G28" s="123" t="s">
        <v>74</v>
      </c>
      <c r="H28" s="123"/>
      <c r="I28" s="123"/>
      <c r="J28" s="123"/>
      <c r="K28" s="16" t="s">
        <v>75</v>
      </c>
    </row>
    <row r="29" spans="2:11" ht="20.100000000000001" customHeight="1" x14ac:dyDescent="0.3">
      <c r="B29" s="124">
        <f>H26</f>
        <v>564.39</v>
      </c>
      <c r="C29" s="124"/>
      <c r="D29" s="124"/>
      <c r="E29" s="124"/>
      <c r="F29" s="124"/>
      <c r="G29" s="124">
        <f>I26</f>
        <v>517</v>
      </c>
      <c r="H29" s="124"/>
      <c r="I29" s="124"/>
      <c r="J29" s="124"/>
      <c r="K29" s="27">
        <f>SUM(B29:J29)</f>
        <v>1081.3899999999999</v>
      </c>
    </row>
    <row r="30" spans="2:11" ht="20.100000000000001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ht="20.100000000000001" customHeight="1" x14ac:dyDescent="0.3">
      <c r="B31" s="13" t="s">
        <v>76</v>
      </c>
      <c r="C31" s="13"/>
      <c r="D31" s="13"/>
      <c r="E31" s="13"/>
      <c r="F31" s="13" t="s">
        <v>48</v>
      </c>
      <c r="G31" s="13" t="s">
        <v>77</v>
      </c>
      <c r="H31" s="13"/>
      <c r="I31" s="13"/>
      <c r="J31" s="13" t="s">
        <v>50</v>
      </c>
      <c r="K31" s="13"/>
    </row>
    <row r="34" spans="1:11" ht="17.649999999999999" x14ac:dyDescent="0.3">
      <c r="A34" s="99" t="s">
        <v>78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</row>
    <row r="36" spans="1:11" ht="20.100000000000001" customHeight="1" x14ac:dyDescent="0.3">
      <c r="B36" s="3"/>
      <c r="C36" s="4"/>
      <c r="D36" s="5" t="s">
        <v>52</v>
      </c>
      <c r="E36" s="5"/>
      <c r="F36" s="119" t="str">
        <f>F5</f>
        <v>王凤雨</v>
      </c>
      <c r="G36" s="119"/>
      <c r="H36" s="5" t="s">
        <v>54</v>
      </c>
      <c r="I36" s="4"/>
      <c r="J36" s="119" t="str">
        <f>J5</f>
        <v>助理</v>
      </c>
      <c r="K36" s="120"/>
    </row>
    <row r="37" spans="1:11" ht="20.100000000000001" customHeight="1" x14ac:dyDescent="0.3">
      <c r="B37" s="6"/>
      <c r="C37" s="7"/>
      <c r="D37" s="8" t="s">
        <v>56</v>
      </c>
      <c r="E37" s="8"/>
      <c r="F37" s="121" t="str">
        <f>F6</f>
        <v>北京</v>
      </c>
      <c r="G37" s="121"/>
      <c r="H37" s="8" t="s">
        <v>58</v>
      </c>
      <c r="I37" s="7"/>
      <c r="J37" s="121" t="str">
        <f>J6</f>
        <v>企划活动部</v>
      </c>
      <c r="K37" s="122"/>
    </row>
    <row r="38" spans="1:11" ht="20.100000000000001" customHeight="1" x14ac:dyDescent="0.3">
      <c r="B38" s="6"/>
      <c r="C38" s="7"/>
      <c r="D38" s="8" t="s">
        <v>60</v>
      </c>
      <c r="E38" s="8"/>
      <c r="F38" s="121" t="str">
        <f>F7</f>
        <v>10.17-10.20</v>
      </c>
      <c r="G38" s="121"/>
      <c r="H38" s="8" t="s">
        <v>61</v>
      </c>
      <c r="I38" s="22"/>
      <c r="J38" s="121">
        <f>J7</f>
        <v>10.23</v>
      </c>
      <c r="K38" s="122"/>
    </row>
    <row r="39" spans="1:11" ht="20.100000000000001" customHeight="1" x14ac:dyDescent="0.3">
      <c r="B39" s="9"/>
      <c r="C39" s="10"/>
      <c r="D39" s="11"/>
      <c r="E39" s="11"/>
      <c r="F39" s="12"/>
      <c r="G39" s="12"/>
      <c r="H39" s="11" t="s">
        <v>62</v>
      </c>
      <c r="I39" s="23"/>
      <c r="J39" s="116" t="str">
        <f>J8</f>
        <v>HMZA-190622-CZH683</v>
      </c>
      <c r="K39" s="117"/>
    </row>
    <row r="40" spans="1:11" ht="20.100000000000001" customHeight="1" x14ac:dyDescent="0.3"/>
    <row r="41" spans="1:11" ht="20.100000000000001" customHeight="1" x14ac:dyDescent="0.3">
      <c r="B41" s="113"/>
      <c r="C41" s="113"/>
      <c r="D41" s="19" t="s">
        <v>79</v>
      </c>
      <c r="E41" s="113" t="s">
        <v>80</v>
      </c>
      <c r="F41" s="113"/>
      <c r="G41" s="17" t="s">
        <v>81</v>
      </c>
      <c r="H41" s="17" t="s">
        <v>82</v>
      </c>
      <c r="I41" s="118" t="s">
        <v>41</v>
      </c>
      <c r="J41" s="118"/>
      <c r="K41" s="28" t="s">
        <v>68</v>
      </c>
    </row>
    <row r="42" spans="1:11" ht="20.100000000000001" customHeight="1" x14ac:dyDescent="0.3">
      <c r="B42" s="113">
        <v>1</v>
      </c>
      <c r="C42" s="113"/>
      <c r="D42" s="20" t="s">
        <v>100</v>
      </c>
      <c r="E42" s="125" t="s">
        <v>102</v>
      </c>
      <c r="F42" s="126"/>
      <c r="G42" s="17">
        <v>100</v>
      </c>
      <c r="H42" s="17">
        <v>2</v>
      </c>
      <c r="I42" s="114">
        <f>G42*H42</f>
        <v>200</v>
      </c>
      <c r="J42" s="115"/>
      <c r="K42" s="29"/>
    </row>
    <row r="43" spans="1:11" ht="20.100000000000001" customHeight="1" x14ac:dyDescent="0.3">
      <c r="B43" s="113">
        <v>2</v>
      </c>
      <c r="C43" s="113"/>
      <c r="D43" s="20" t="s">
        <v>100</v>
      </c>
      <c r="E43" s="113" t="s">
        <v>103</v>
      </c>
      <c r="F43" s="113"/>
      <c r="G43" s="17">
        <v>200</v>
      </c>
      <c r="H43" s="17">
        <v>2</v>
      </c>
      <c r="I43" s="114">
        <f t="shared" ref="I43:I44" si="0">G43*H43</f>
        <v>400</v>
      </c>
      <c r="J43" s="115"/>
      <c r="K43" s="29"/>
    </row>
    <row r="44" spans="1:11" ht="20.100000000000001" customHeight="1" x14ac:dyDescent="0.3">
      <c r="B44" s="113">
        <v>3</v>
      </c>
      <c r="C44" s="113"/>
      <c r="D44" s="20"/>
      <c r="E44" s="113"/>
      <c r="F44" s="113"/>
      <c r="G44" s="17">
        <v>0</v>
      </c>
      <c r="H44" s="17">
        <v>0</v>
      </c>
      <c r="I44" s="114">
        <f t="shared" si="0"/>
        <v>0</v>
      </c>
      <c r="J44" s="115"/>
      <c r="K44" s="29"/>
    </row>
    <row r="45" spans="1:11" ht="20.100000000000001" customHeight="1" x14ac:dyDescent="0.3">
      <c r="B45" s="105" t="s">
        <v>41</v>
      </c>
      <c r="C45" s="106"/>
      <c r="D45" s="106"/>
      <c r="E45" s="106"/>
      <c r="F45" s="107"/>
      <c r="G45" s="18"/>
      <c r="H45" s="18">
        <f>SUM(H27:H44)</f>
        <v>4</v>
      </c>
      <c r="I45" s="108">
        <f>SUM(I42:J44)</f>
        <v>600</v>
      </c>
      <c r="J45" s="109"/>
      <c r="K45" s="25"/>
    </row>
    <row r="46" spans="1:11" ht="20.100000000000001" customHeight="1" x14ac:dyDescent="0.3">
      <c r="B46" s="13" t="s">
        <v>76</v>
      </c>
      <c r="C46" s="13"/>
      <c r="D46" s="13"/>
      <c r="E46" s="13"/>
      <c r="F46" s="13" t="s">
        <v>48</v>
      </c>
      <c r="G46" s="13" t="s">
        <v>77</v>
      </c>
      <c r="H46" s="13"/>
      <c r="I46" s="13"/>
      <c r="J46" s="13" t="s">
        <v>50</v>
      </c>
      <c r="K46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E15:F15"/>
    <mergeCell ref="I15:J15"/>
    <mergeCell ref="B17:C17"/>
    <mergeCell ref="I17:J17"/>
    <mergeCell ref="E16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I42:J42"/>
    <mergeCell ref="F36:G36"/>
    <mergeCell ref="J36:K36"/>
    <mergeCell ref="F37:G37"/>
    <mergeCell ref="J37:K37"/>
    <mergeCell ref="F38:G38"/>
    <mergeCell ref="J38:K38"/>
    <mergeCell ref="B45:F45"/>
    <mergeCell ref="I45:J45"/>
    <mergeCell ref="D11:D17"/>
    <mergeCell ref="D23:D25"/>
    <mergeCell ref="B43:C43"/>
    <mergeCell ref="E43:F43"/>
    <mergeCell ref="I43:J43"/>
    <mergeCell ref="B44:C44"/>
    <mergeCell ref="E44:F44"/>
    <mergeCell ref="I44:J44"/>
    <mergeCell ref="J39:K39"/>
    <mergeCell ref="B41:C41"/>
    <mergeCell ref="E41:F41"/>
    <mergeCell ref="I41:J41"/>
    <mergeCell ref="B42:C42"/>
    <mergeCell ref="E42:F42"/>
  </mergeCells>
  <phoneticPr fontId="12" type="noConversion"/>
  <pageMargins left="0.69930555555555596" right="0.69930555555555596" top="0.75" bottom="0.75" header="0.3" footer="0.3"/>
  <pageSetup paperSize="9" scale="8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2019-10-22T15:49:36Z</cp:lastPrinted>
  <dcterms:created xsi:type="dcterms:W3CDTF">2014-04-15T08:52:00Z</dcterms:created>
  <dcterms:modified xsi:type="dcterms:W3CDTF">2019-10-22T15:51:21Z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