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<sst xmlns="http://schemas.openxmlformats.org/spreadsheetml/2006/main" count="100">
  <si>
    <t>【借款报销单】</t>
  </si>
  <si>
    <t>团号：KMJ-1710-B18ANS286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</si>
  <si>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</si>
  <si>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</si>
  <si>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</si>
  <si>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</si>
  <si>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</si>
  <si>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</si>
  <si>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</si>
  <si>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</si>
  <si>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</si>
  <si>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</si>
  <si>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</si>
  <si>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</si>
  <si>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</si>
  <si>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</si>
  <si>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吉林报销</t>
  </si>
  <si>
    <t>可用项目：租车费、大交通、过路费、过桥费。
加油费（仅试驾活动可用，且只可使用活动当时当地的加油票）</t>
  </si>
  <si>
    <t>辽宁报销</t>
  </si>
  <si>
    <t>天津报销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</si>
  <si>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</si>
  <si>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</si>
  <si>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</si>
  <si>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</si>
  <si>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</si>
  <si>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</si>
  <si>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</si>
  <si>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</si>
  <si>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</si>
  <si>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</si>
  <si>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</si>
  <si>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</si>
  <si>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</si>
  <si>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</si>
  <si>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</si>
  <si>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</si>
  <si>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</si>
  <si>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</si>
  <si>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</si>
  <si>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</si>
  <si>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</si>
  <si>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</si>
  <si>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</si>
  <si>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</si>
  <si>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</si>
  <si>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</si>
  <si>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</si>
  <si>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</si>
  <si>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</si>
  <si>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</si>
  <si>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</si>
  <si>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</si>
  <si>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</si>
  <si>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</si>
  <si>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</si>
  <si>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</si>
  <si>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</si>
  <si>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</si>
  <si>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</si>
  <si>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</si>
  <si>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</si>
  <si>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</si>
  <si>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</si>
  <si>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</si>
  <si>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</si>
  <si>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</si>
  <si>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</si>
  <si>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</si>
  <si>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</si>
  <si>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</si>
  <si>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</si>
  <si>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</si>
  <si>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</si>
  <si>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</si>
  <si>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</si>
  <si>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</si>
  <si>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</si>
  <si>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6月6日管庄-燕郊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</si>
  <si>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</si>
  <si>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</si>
  <si>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</si>
  <si>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</si>
  <si>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</si>
  <si>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</si>
  <si>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</si>
  <si>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</si>
  <si>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</si>
  <si>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</si>
  <si>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</si>
  <si>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姓名</t>
  </si>
  <si>
    <t>卡号</t>
  </si>
  <si>
    <t>银行</t>
  </si>
  <si>
    <t>张旭</t>
  </si>
  <si>
    <t>6212 2642 0000 1700 311</t>
  </si>
  <si>
    <t>中国工商银行经济技术开发区支行</t>
  </si>
  <si>
    <t>吴昊</t>
  </si>
  <si>
    <t>6222 0833 0100 2644 108</t>
  </si>
  <si>
    <t>中国工商银行</t>
  </si>
  <si>
    <t>王琳</t>
  </si>
  <si>
    <t>6212 2603 0202 5549 684</t>
  </si>
</sst>
</file>

<file path=xl/styles.xml><?xml version="1.0" encoding="utf-8"?>
<styleSheet xmlns="http://schemas.openxmlformats.org/spreadsheetml/2006/main">
  <numFmts count="10">
    <numFmt numFmtId="176" formatCode="#,##0.00;[Red]#,##0.00"/>
    <numFmt numFmtId="177" formatCode="yyyy&quot;年&quot;m&quot;月&quot;d&quot;日&quot;;@"/>
    <numFmt numFmtId="41" formatCode="_ * #,##0_ ;_ * \-#,##0_ ;_ * &quot;-&quot;_ ;_ @_ "/>
    <numFmt numFmtId="42" formatCode="_ &quot;￥&quot;* #,##0_ ;_ &quot;￥&quot;* \-#,##0_ ;_ &quot;￥&quot;* &quot;-&quot;_ ;_ @_ "/>
    <numFmt numFmtId="178" formatCode="0.00_);[Red]\(0.00\)"/>
    <numFmt numFmtId="179" formatCode="0.00_ "/>
    <numFmt numFmtId="43" formatCode="_ * #,##0.00_ ;_ * \-#,##0.00_ ;_ * &quot;-&quot;??_ ;_ @_ "/>
    <numFmt numFmtId="180" formatCode="#,##0.00_ "/>
    <numFmt numFmtId="44" formatCode="_ &quot;￥&quot;* #,##0.00_ ;_ &quot;￥&quot;* \-#,##0.00_ ;_ &quot;￥&quot;* &quot;-&quot;??_ ;_ @_ "/>
    <numFmt numFmtId="181" formatCode="#,##0.00_);[Red]\(#,##0.00\)"/>
  </numFmts>
  <fonts count="3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1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23" fillId="10" borderId="20" applyNumberFormat="0" applyAlignment="0" applyProtection="0">
      <alignment vertical="center"/>
    </xf>
    <xf numFmtId="0" fontId="13" fillId="12" borderId="19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3" xfId="50" applyFont="1" applyBorder="1" applyAlignment="1">
      <alignment horizontal="right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58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Border="1">
      <alignment vertical="center"/>
    </xf>
    <xf numFmtId="0" fontId="4" fillId="0" borderId="6" xfId="50" applyFont="1" applyBorder="1">
      <alignment vertical="center"/>
    </xf>
    <xf numFmtId="0" fontId="4" fillId="0" borderId="6" xfId="50" applyFont="1" applyBorder="1" applyAlignment="1">
      <alignment horizontal="right" vertical="center"/>
    </xf>
    <xf numFmtId="0" fontId="4" fillId="2" borderId="6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8" xfId="50" applyFont="1" applyFill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1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6" fontId="5" fillId="0" borderId="1" xfId="50" applyNumberFormat="1" applyFont="1" applyBorder="1" applyAlignment="1">
      <alignment horizontal="center" vertical="center"/>
    </xf>
    <xf numFmtId="180" fontId="5" fillId="3" borderId="1" xfId="50" applyNumberFormat="1" applyFont="1" applyFill="1" applyBorder="1" applyAlignment="1">
      <alignment horizontal="center" vertical="center"/>
    </xf>
    <xf numFmtId="177" fontId="4" fillId="2" borderId="0" xfId="5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31" fontId="4" fillId="3" borderId="1" xfId="50" applyNumberFormat="1" applyFont="1" applyFill="1" applyBorder="1" applyAlignment="1">
      <alignment horizontal="center" vertical="center"/>
    </xf>
    <xf numFmtId="0" fontId="1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6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vertical="center"/>
    </xf>
    <xf numFmtId="176" fontId="5" fillId="0" borderId="7" xfId="50" applyNumberFormat="1" applyFont="1" applyBorder="1" applyAlignment="1">
      <alignment horizontal="center" vertical="center"/>
    </xf>
    <xf numFmtId="176" fontId="5" fillId="0" borderId="8" xfId="50" applyNumberFormat="1" applyFont="1" applyBorder="1" applyAlignment="1">
      <alignment horizontal="center" vertical="center"/>
    </xf>
    <xf numFmtId="0" fontId="5" fillId="0" borderId="1" xfId="50" applyFont="1" applyBorder="1" applyAlignment="1">
      <alignment vertical="center"/>
    </xf>
    <xf numFmtId="180" fontId="4" fillId="0" borderId="0" xfId="50" applyNumberFormat="1" applyFont="1" applyBorder="1" applyAlignment="1">
      <alignment horizontal="left" vertical="center"/>
    </xf>
    <xf numFmtId="179" fontId="5" fillId="0" borderId="1" xfId="50" applyNumberFormat="1" applyFont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 wrapText="1"/>
    </xf>
    <xf numFmtId="0" fontId="4" fillId="3" borderId="1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79" fontId="7" fillId="6" borderId="1" xfId="0" applyNumberFormat="1" applyFont="1" applyFill="1" applyBorder="1" applyAlignment="1">
      <alignment horizontal="center" vertical="center"/>
    </xf>
    <xf numFmtId="179" fontId="7" fillId="7" borderId="1" xfId="0" applyNumberFormat="1" applyFont="1" applyFill="1" applyBorder="1" applyAlignment="1">
      <alignment horizontal="center" vertical="center"/>
    </xf>
    <xf numFmtId="181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8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6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181" fontId="6" fillId="8" borderId="1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8" fillId="3" borderId="7" xfId="0" applyNumberFormat="1" applyFont="1" applyFill="1" applyBorder="1" applyAlignment="1">
      <alignment horizontal="center" vertical="center"/>
    </xf>
    <xf numFmtId="180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1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1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7" fillId="9" borderId="1" xfId="0" applyFont="1" applyFill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I11" sqref="I11"/>
    </sheetView>
  </sheetViews>
  <sheetFormatPr defaultColWidth="9" defaultRowHeight="21" customHeight="1"/>
  <cols>
    <col min="1" max="1" width="9" style="55"/>
    <col min="2" max="2" width="16.75" customWidth="1"/>
    <col min="3" max="3" width="11.5" style="56"/>
    <col min="6" max="6" width="14.625" customWidth="1"/>
    <col min="8" max="8" width="12.75" customWidth="1"/>
    <col min="9" max="9" width="24.875" customWidth="1"/>
    <col min="10" max="10" width="39.5" customWidth="1"/>
  </cols>
  <sheetData>
    <row r="2" customHeight="1" spans="3:12">
      <c r="C2" s="3" t="s">
        <v>0</v>
      </c>
      <c r="D2" s="3"/>
      <c r="E2" s="3"/>
      <c r="F2" s="3"/>
      <c r="G2" s="3"/>
      <c r="H2" s="3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1">
        <v>365</v>
      </c>
      <c r="G8" s="67">
        <v>0</v>
      </c>
      <c r="H8" s="67">
        <f t="shared" ref="H8:H45" si="0">F8+G8</f>
        <v>365</v>
      </c>
      <c r="I8" s="88" t="s">
        <v>16</v>
      </c>
      <c r="J8" s="89" t="s">
        <v>17</v>
      </c>
    </row>
    <row r="9" customHeight="1" spans="1:10">
      <c r="A9" s="65"/>
      <c r="B9" s="66"/>
      <c r="C9" s="67"/>
      <c r="D9" s="68"/>
      <c r="E9" s="67"/>
      <c r="F9" s="1">
        <v>626</v>
      </c>
      <c r="G9" s="67">
        <v>0</v>
      </c>
      <c r="H9" s="67">
        <f t="shared" si="0"/>
        <v>626</v>
      </c>
      <c r="I9" s="88" t="s">
        <v>18</v>
      </c>
      <c r="J9" s="90"/>
    </row>
    <row r="10" customHeight="1" spans="1:10">
      <c r="A10" s="65"/>
      <c r="B10" s="66"/>
      <c r="C10" s="67"/>
      <c r="D10" s="68"/>
      <c r="E10" s="67"/>
      <c r="F10" s="1">
        <v>2000</v>
      </c>
      <c r="G10" s="67">
        <v>0</v>
      </c>
      <c r="H10" s="67">
        <f t="shared" si="0"/>
        <v>2000</v>
      </c>
      <c r="I10" s="88" t="s">
        <v>19</v>
      </c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20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2991</v>
      </c>
      <c r="G13" s="71">
        <f t="shared" ref="G13:H13" si="1">SUM(G8:G12)</f>
        <v>0</v>
      </c>
      <c r="H13" s="71">
        <f t="shared" si="1"/>
        <v>2991</v>
      </c>
      <c r="I13" s="91"/>
      <c r="J13" s="92"/>
    </row>
    <row r="14" customHeight="1" spans="1:10">
      <c r="A14" s="72">
        <v>2</v>
      </c>
      <c r="B14" s="73" t="s">
        <v>21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22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23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24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3" t="s">
        <v>25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26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1"/>
      <c r="J21" s="95"/>
    </row>
    <row r="22" customHeight="1" spans="1:10">
      <c r="A22" s="65">
        <v>4</v>
      </c>
      <c r="B22" s="66" t="s">
        <v>27</v>
      </c>
      <c r="C22" s="67">
        <v>10000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3" t="s">
        <v>28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29</v>
      </c>
      <c r="C24" s="71">
        <f>SUM(C22)</f>
        <v>10000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5"/>
    </row>
    <row r="25" customHeight="1" spans="1:10">
      <c r="A25" s="72">
        <v>5</v>
      </c>
      <c r="B25" s="73" t="s">
        <v>30</v>
      </c>
      <c r="C25" s="74">
        <v>0</v>
      </c>
      <c r="D25" s="72"/>
      <c r="E25" s="74">
        <f t="shared" si="2"/>
        <v>0</v>
      </c>
      <c r="F25" s="67">
        <v>0</v>
      </c>
      <c r="G25" s="67">
        <v>0</v>
      </c>
      <c r="H25" s="67">
        <f t="shared" si="0"/>
        <v>0</v>
      </c>
      <c r="I25" s="88"/>
      <c r="J25" s="89" t="s">
        <v>31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32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1"/>
      <c r="J27" s="92"/>
    </row>
    <row r="28" customHeight="1" spans="1:10">
      <c r="A28" s="65">
        <v>6</v>
      </c>
      <c r="B28" s="66" t="s">
        <v>33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34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35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5"/>
    </row>
    <row r="33" customHeight="1" spans="1:10">
      <c r="A33" s="65">
        <v>7</v>
      </c>
      <c r="B33" s="66" t="s">
        <v>36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37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8"/>
    </row>
    <row r="38" customHeight="1" spans="1:10">
      <c r="A38" s="65">
        <v>8</v>
      </c>
      <c r="B38" s="66" t="s">
        <v>38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39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40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5"/>
    </row>
    <row r="41" customHeight="1" spans="1:10">
      <c r="A41" s="65">
        <v>9</v>
      </c>
      <c r="B41" s="66" t="s">
        <v>41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42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43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44</v>
      </c>
      <c r="C45" s="67">
        <v>0</v>
      </c>
      <c r="D45" s="68"/>
      <c r="E45" s="67">
        <f t="shared" si="2"/>
        <v>0</v>
      </c>
      <c r="F45" s="67">
        <v>0</v>
      </c>
      <c r="G45" s="67">
        <v>0</v>
      </c>
      <c r="H45" s="67">
        <f t="shared" si="0"/>
        <v>0</v>
      </c>
      <c r="I45" s="88"/>
      <c r="J45" s="96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9">F46+G46</f>
        <v>0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7"/>
    </row>
    <row r="52" s="54" customFormat="1" customHeight="1" spans="1:10">
      <c r="A52" s="69"/>
      <c r="B52" s="70" t="s">
        <v>45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0</v>
      </c>
      <c r="G52" s="71">
        <f t="shared" ref="G52:H52" si="21">SUM(G45:G51)</f>
        <v>0</v>
      </c>
      <c r="H52" s="71">
        <f t="shared" si="21"/>
        <v>0</v>
      </c>
      <c r="I52" s="91"/>
      <c r="J52" s="98"/>
    </row>
    <row r="53" customHeight="1" spans="1:10">
      <c r="A53" s="69"/>
      <c r="B53" s="70" t="s">
        <v>46</v>
      </c>
      <c r="C53" s="71">
        <f>SUM(C52,C44,C40,C37,C32,C27,C24,C21,C16,C13)</f>
        <v>10000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2991</v>
      </c>
      <c r="G53" s="71">
        <f t="shared" si="22"/>
        <v>0</v>
      </c>
      <c r="H53" s="71">
        <f t="shared" si="22"/>
        <v>2991</v>
      </c>
      <c r="I53" s="91"/>
      <c r="J53" s="99"/>
    </row>
    <row r="57" customHeight="1" spans="1:9">
      <c r="A57" s="79" t="s">
        <v>47</v>
      </c>
      <c r="B57" s="80"/>
      <c r="C57" s="81" t="s">
        <v>48</v>
      </c>
      <c r="D57" s="81"/>
      <c r="E57" s="81" t="s">
        <v>49</v>
      </c>
      <c r="F57" s="81"/>
      <c r="G57" s="81" t="s">
        <v>50</v>
      </c>
      <c r="H57" s="81"/>
      <c r="I57" s="100" t="s">
        <v>51</v>
      </c>
    </row>
    <row r="58" customHeight="1" spans="1:9">
      <c r="A58" s="82">
        <f>E53</f>
        <v>0</v>
      </c>
      <c r="B58" s="83"/>
      <c r="C58" s="83">
        <f>H53</f>
        <v>2991</v>
      </c>
      <c r="D58" s="83"/>
      <c r="E58" s="83">
        <f>F53</f>
        <v>2991</v>
      </c>
      <c r="F58" s="83"/>
      <c r="G58" s="83">
        <f>G53</f>
        <v>0</v>
      </c>
      <c r="H58" s="83"/>
      <c r="I58" s="101">
        <f>A58-C58</f>
        <v>-2991</v>
      </c>
    </row>
    <row r="60" customHeight="1" spans="1:9">
      <c r="A60" s="84" t="s">
        <v>52</v>
      </c>
      <c r="B60" s="85"/>
      <c r="C60" s="86" t="s">
        <v>53</v>
      </c>
      <c r="D60" s="84"/>
      <c r="E60" s="84" t="s">
        <v>54</v>
      </c>
      <c r="F60" s="84"/>
      <c r="G60" s="84" t="s">
        <v>55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M11" sqref="M1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.75" spans="2:11">
      <c r="B3" s="3" t="s">
        <v>56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8"/>
    </row>
    <row r="5" ht="20.1" customHeight="1" spans="2:11">
      <c r="B5" s="5"/>
      <c r="C5" s="6"/>
      <c r="D5" s="7" t="s">
        <v>57</v>
      </c>
      <c r="E5" s="7"/>
      <c r="F5" s="8" t="s">
        <v>58</v>
      </c>
      <c r="G5" s="8"/>
      <c r="H5" s="7" t="s">
        <v>59</v>
      </c>
      <c r="I5" s="6"/>
      <c r="J5" s="8" t="s">
        <v>60</v>
      </c>
      <c r="K5" s="39"/>
    </row>
    <row r="6" ht="20.1" customHeight="1" spans="2:11">
      <c r="B6" s="9"/>
      <c r="C6" s="10"/>
      <c r="D6" s="11" t="s">
        <v>61</v>
      </c>
      <c r="E6" s="11"/>
      <c r="F6" s="12" t="s">
        <v>62</v>
      </c>
      <c r="G6" s="12"/>
      <c r="H6" s="11" t="s">
        <v>63</v>
      </c>
      <c r="I6" s="10"/>
      <c r="J6" s="12" t="s">
        <v>64</v>
      </c>
      <c r="K6" s="40"/>
    </row>
    <row r="7" ht="20.1" customHeight="1" spans="2:11">
      <c r="B7" s="9"/>
      <c r="C7" s="10"/>
      <c r="D7" s="11" t="s">
        <v>65</v>
      </c>
      <c r="E7" s="11"/>
      <c r="F7" s="13">
        <v>43257</v>
      </c>
      <c r="G7" s="12"/>
      <c r="H7" s="11" t="s">
        <v>66</v>
      </c>
      <c r="I7" s="41"/>
      <c r="J7" s="12"/>
      <c r="K7" s="40"/>
    </row>
    <row r="8" ht="20.1" customHeight="1" spans="2:11">
      <c r="B8" s="14"/>
      <c r="C8" s="15"/>
      <c r="D8" s="16"/>
      <c r="E8" s="16"/>
      <c r="F8" s="17"/>
      <c r="G8" s="17"/>
      <c r="H8" s="16" t="s">
        <v>67</v>
      </c>
      <c r="I8" s="42"/>
      <c r="J8" s="17"/>
      <c r="K8" s="43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3</v>
      </c>
      <c r="C10" s="20"/>
      <c r="D10" s="21" t="s">
        <v>68</v>
      </c>
      <c r="E10" s="21" t="s">
        <v>69</v>
      </c>
      <c r="F10" s="22"/>
      <c r="G10" s="23" t="s">
        <v>70</v>
      </c>
      <c r="H10" s="22" t="s">
        <v>71</v>
      </c>
      <c r="I10" s="21" t="s">
        <v>72</v>
      </c>
      <c r="J10" s="22"/>
      <c r="K10" s="23" t="s">
        <v>73</v>
      </c>
    </row>
    <row r="11" ht="20.1" customHeight="1" spans="2:11">
      <c r="B11" s="24">
        <v>1</v>
      </c>
      <c r="C11" s="25"/>
      <c r="D11" s="26" t="s">
        <v>74</v>
      </c>
      <c r="E11" s="24" t="s">
        <v>75</v>
      </c>
      <c r="F11" s="25"/>
      <c r="G11" s="27">
        <v>0</v>
      </c>
      <c r="H11" s="27"/>
      <c r="I11" s="44"/>
      <c r="J11" s="45"/>
      <c r="K11" s="46"/>
    </row>
    <row r="12" ht="20.1" customHeight="1" spans="2:11">
      <c r="B12" s="24">
        <v>2</v>
      </c>
      <c r="C12" s="25"/>
      <c r="D12" s="28"/>
      <c r="E12" s="29" t="s">
        <v>76</v>
      </c>
      <c r="F12" s="29"/>
      <c r="G12" s="27">
        <v>129.22</v>
      </c>
      <c r="H12" s="27"/>
      <c r="I12" s="44"/>
      <c r="J12" s="45"/>
      <c r="K12" s="46" t="s">
        <v>77</v>
      </c>
    </row>
    <row r="13" ht="20.1" customHeight="1" spans="2:11">
      <c r="B13" s="24">
        <v>3</v>
      </c>
      <c r="C13" s="25"/>
      <c r="D13" s="28"/>
      <c r="E13" s="24" t="s">
        <v>78</v>
      </c>
      <c r="F13" s="25"/>
      <c r="G13" s="27">
        <v>0</v>
      </c>
      <c r="H13" s="27"/>
      <c r="I13" s="44"/>
      <c r="J13" s="45"/>
      <c r="K13" s="46"/>
    </row>
    <row r="14" ht="20.1" customHeight="1" spans="2:11">
      <c r="B14" s="24">
        <v>4</v>
      </c>
      <c r="C14" s="25"/>
      <c r="D14" s="28"/>
      <c r="E14" s="24" t="s">
        <v>79</v>
      </c>
      <c r="F14" s="25"/>
      <c r="G14" s="27">
        <v>80</v>
      </c>
      <c r="H14" s="27"/>
      <c r="I14" s="44"/>
      <c r="J14" s="45"/>
      <c r="K14" s="46"/>
    </row>
    <row r="15" ht="20.1" customHeight="1" spans="2:11">
      <c r="B15" s="24">
        <v>5</v>
      </c>
      <c r="C15" s="25"/>
      <c r="D15" s="26" t="s">
        <v>44</v>
      </c>
      <c r="E15" s="29"/>
      <c r="F15" s="29"/>
      <c r="G15" s="27">
        <v>0</v>
      </c>
      <c r="H15" s="27"/>
      <c r="I15" s="44"/>
      <c r="J15" s="45"/>
      <c r="K15" s="46"/>
    </row>
    <row r="16" ht="20.1" customHeight="1" spans="2:11">
      <c r="B16" s="24">
        <v>6</v>
      </c>
      <c r="C16" s="25"/>
      <c r="D16" s="28"/>
      <c r="E16" s="29"/>
      <c r="F16" s="29"/>
      <c r="G16" s="27">
        <v>0</v>
      </c>
      <c r="H16" s="27"/>
      <c r="I16" s="44"/>
      <c r="J16" s="45"/>
      <c r="K16" s="46"/>
    </row>
    <row r="17" ht="20.1" customHeight="1" spans="2:11">
      <c r="B17" s="24">
        <v>7</v>
      </c>
      <c r="C17" s="25"/>
      <c r="D17" s="30"/>
      <c r="E17" s="29"/>
      <c r="F17" s="29"/>
      <c r="G17" s="27">
        <v>0</v>
      </c>
      <c r="H17" s="27"/>
      <c r="I17" s="44"/>
      <c r="J17" s="45"/>
      <c r="K17" s="46"/>
    </row>
    <row r="18" ht="20.1" customHeight="1" spans="2:11">
      <c r="B18" s="21" t="s">
        <v>46</v>
      </c>
      <c r="C18" s="31"/>
      <c r="D18" s="31"/>
      <c r="E18" s="31"/>
      <c r="F18" s="22"/>
      <c r="G18" s="32">
        <f>SUM(G11:G17)</f>
        <v>209.22</v>
      </c>
      <c r="H18" s="32">
        <f>SUM(H11:H17)</f>
        <v>0</v>
      </c>
      <c r="I18" s="47">
        <f>SUM(I11:J17)</f>
        <v>0</v>
      </c>
      <c r="J18" s="48"/>
      <c r="K18" s="49"/>
    </row>
    <row r="19" ht="20.1" customHeight="1" spans="2:11">
      <c r="B19" s="18"/>
      <c r="C19" s="18"/>
      <c r="D19" s="18"/>
      <c r="E19" s="18"/>
      <c r="F19" s="18"/>
      <c r="G19" s="18"/>
      <c r="H19" s="18"/>
      <c r="I19" s="18"/>
      <c r="J19" s="50"/>
      <c r="K19" s="18"/>
    </row>
    <row r="20" ht="20.1" customHeight="1" spans="2:11">
      <c r="B20" s="23" t="s">
        <v>71</v>
      </c>
      <c r="C20" s="23"/>
      <c r="D20" s="23"/>
      <c r="E20" s="23"/>
      <c r="F20" s="23"/>
      <c r="G20" s="23" t="s">
        <v>80</v>
      </c>
      <c r="H20" s="23"/>
      <c r="I20" s="23"/>
      <c r="J20" s="23"/>
      <c r="K20" s="23" t="s">
        <v>81</v>
      </c>
    </row>
    <row r="21" ht="20.1" customHeight="1" spans="2:11">
      <c r="B21" s="33">
        <f>H18</f>
        <v>0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1">
        <f>SUM(B21:J21)</f>
        <v>0</v>
      </c>
    </row>
    <row r="22" ht="20.1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ht="20.1" customHeight="1" spans="2:11">
      <c r="B23" s="18" t="s">
        <v>82</v>
      </c>
      <c r="C23" s="18"/>
      <c r="D23" s="18"/>
      <c r="E23" s="18"/>
      <c r="F23" s="18" t="s">
        <v>53</v>
      </c>
      <c r="G23" s="18" t="s">
        <v>83</v>
      </c>
      <c r="H23" s="18"/>
      <c r="I23" s="18"/>
      <c r="J23" s="18" t="s">
        <v>55</v>
      </c>
      <c r="K23" s="18"/>
    </row>
    <row r="26" ht="18.75" spans="1:11">
      <c r="A26" s="3" t="s">
        <v>84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ht="20.1" customHeight="1" spans="2:11">
      <c r="B28" s="5"/>
      <c r="C28" s="6"/>
      <c r="D28" s="7" t="s">
        <v>57</v>
      </c>
      <c r="E28" s="7"/>
      <c r="F28" s="8" t="str">
        <f>F5</f>
        <v>马丽娜</v>
      </c>
      <c r="G28" s="8"/>
      <c r="H28" s="7" t="s">
        <v>59</v>
      </c>
      <c r="I28" s="6"/>
      <c r="J28" s="8" t="str">
        <f>J5</f>
        <v>业务助理</v>
      </c>
      <c r="K28" s="39"/>
    </row>
    <row r="29" ht="20.1" customHeight="1" spans="2:11">
      <c r="B29" s="9"/>
      <c r="C29" s="10"/>
      <c r="D29" s="11" t="s">
        <v>61</v>
      </c>
      <c r="E29" s="11"/>
      <c r="F29" s="12" t="str">
        <f>F6</f>
        <v>北京</v>
      </c>
      <c r="G29" s="12"/>
      <c r="H29" s="11" t="s">
        <v>63</v>
      </c>
      <c r="I29" s="10"/>
      <c r="J29" s="12" t="str">
        <f>J6</f>
        <v>会将2部B组</v>
      </c>
      <c r="K29" s="40"/>
    </row>
    <row r="30" ht="20.1" customHeight="1" spans="2:11">
      <c r="B30" s="9"/>
      <c r="C30" s="10"/>
      <c r="D30" s="11" t="s">
        <v>65</v>
      </c>
      <c r="E30" s="11"/>
      <c r="F30" s="34">
        <f>F7</f>
        <v>43257</v>
      </c>
      <c r="G30" s="34"/>
      <c r="H30" s="11" t="s">
        <v>66</v>
      </c>
      <c r="I30" s="41"/>
      <c r="J30" s="12">
        <f>J7</f>
        <v>0</v>
      </c>
      <c r="K30" s="40"/>
    </row>
    <row r="31" ht="20.1" customHeight="1" spans="2:11">
      <c r="B31" s="14"/>
      <c r="C31" s="15"/>
      <c r="D31" s="16"/>
      <c r="E31" s="16"/>
      <c r="F31" s="17"/>
      <c r="G31" s="17"/>
      <c r="H31" s="16" t="s">
        <v>67</v>
      </c>
      <c r="I31" s="42"/>
      <c r="J31" s="17">
        <f>J8</f>
        <v>0</v>
      </c>
      <c r="K31" s="43"/>
    </row>
    <row r="32" ht="20.1" customHeight="1"/>
    <row r="33" ht="20.1" customHeight="1" spans="2:11">
      <c r="B33" s="29"/>
      <c r="C33" s="29"/>
      <c r="D33" s="35" t="s">
        <v>85</v>
      </c>
      <c r="E33" s="29" t="s">
        <v>86</v>
      </c>
      <c r="F33" s="29"/>
      <c r="G33" s="27" t="s">
        <v>87</v>
      </c>
      <c r="H33" s="27" t="s">
        <v>88</v>
      </c>
      <c r="I33" s="27" t="s">
        <v>46</v>
      </c>
      <c r="J33" s="27"/>
      <c r="K33" s="52" t="s">
        <v>73</v>
      </c>
    </row>
    <row r="34" ht="20.1" customHeight="1" spans="2:11">
      <c r="B34" s="29">
        <v>1</v>
      </c>
      <c r="C34" s="29"/>
      <c r="D34" s="36"/>
      <c r="E34" s="37"/>
      <c r="F34" s="29"/>
      <c r="G34" s="27">
        <v>0</v>
      </c>
      <c r="H34" s="27">
        <v>0</v>
      </c>
      <c r="I34" s="44">
        <f>G34*H34</f>
        <v>0</v>
      </c>
      <c r="J34" s="45"/>
      <c r="K34" s="53"/>
    </row>
    <row r="35" ht="20.1" customHeight="1" spans="2:11">
      <c r="B35" s="29">
        <v>2</v>
      </c>
      <c r="C35" s="29"/>
      <c r="D35" s="36"/>
      <c r="E35" s="37"/>
      <c r="F35" s="29"/>
      <c r="G35" s="27">
        <v>0</v>
      </c>
      <c r="H35" s="27">
        <v>0</v>
      </c>
      <c r="I35" s="44">
        <f t="shared" ref="I35:I36" si="0">G35*H35</f>
        <v>0</v>
      </c>
      <c r="J35" s="45"/>
      <c r="K35" s="53"/>
    </row>
    <row r="36" ht="20.1" customHeight="1" spans="2:11">
      <c r="B36" s="29">
        <v>3</v>
      </c>
      <c r="C36" s="29"/>
      <c r="D36" s="36"/>
      <c r="E36" s="29"/>
      <c r="F36" s="29"/>
      <c r="G36" s="27">
        <v>0</v>
      </c>
      <c r="H36" s="27">
        <v>0</v>
      </c>
      <c r="I36" s="44">
        <f t="shared" si="0"/>
        <v>0</v>
      </c>
      <c r="J36" s="45"/>
      <c r="K36" s="53"/>
    </row>
    <row r="37" ht="20.1" customHeight="1" spans="2:11">
      <c r="B37" s="21" t="s">
        <v>46</v>
      </c>
      <c r="C37" s="31"/>
      <c r="D37" s="31"/>
      <c r="E37" s="31"/>
      <c r="F37" s="22"/>
      <c r="G37" s="32"/>
      <c r="H37" s="32">
        <f>SUM(H19:H36)</f>
        <v>0</v>
      </c>
      <c r="I37" s="47">
        <f>SUM(I34:J36)</f>
        <v>0</v>
      </c>
      <c r="J37" s="48"/>
      <c r="K37" s="49"/>
    </row>
    <row r="38" ht="20.1" customHeight="1" spans="2:11">
      <c r="B38" s="18" t="s">
        <v>82</v>
      </c>
      <c r="C38" s="18"/>
      <c r="D38" s="18"/>
      <c r="E38" s="18"/>
      <c r="F38" s="18" t="s">
        <v>53</v>
      </c>
      <c r="G38" s="18" t="s">
        <v>83</v>
      </c>
      <c r="H38" s="18"/>
      <c r="I38" s="18"/>
      <c r="J38" s="18" t="s">
        <v>55</v>
      </c>
      <c r="K38" s="1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C19" sqref="C19"/>
    </sheetView>
  </sheetViews>
  <sheetFormatPr defaultColWidth="9" defaultRowHeight="13.5" outlineLevelRow="6" outlineLevelCol="3"/>
  <cols>
    <col min="1" max="1" width="8.875" customWidth="1"/>
    <col min="2" max="2" width="23.75" customWidth="1"/>
    <col min="3" max="3" width="31.625" customWidth="1"/>
  </cols>
  <sheetData>
    <row r="1" ht="20" customHeight="1" spans="1:4">
      <c r="A1" s="1" t="s">
        <v>89</v>
      </c>
      <c r="B1" s="1" t="s">
        <v>90</v>
      </c>
      <c r="C1" s="1" t="s">
        <v>91</v>
      </c>
      <c r="D1" s="1" t="s">
        <v>8</v>
      </c>
    </row>
    <row r="2" ht="20" customHeight="1" spans="1:4">
      <c r="A2" s="1" t="s">
        <v>92</v>
      </c>
      <c r="B2" s="102" t="s">
        <v>93</v>
      </c>
      <c r="C2" s="1" t="s">
        <v>94</v>
      </c>
      <c r="D2" s="1">
        <v>365</v>
      </c>
    </row>
    <row r="3" ht="20" customHeight="1" spans="1:4">
      <c r="A3" s="1" t="s">
        <v>95</v>
      </c>
      <c r="B3" s="1" t="s">
        <v>96</v>
      </c>
      <c r="C3" s="1" t="s">
        <v>97</v>
      </c>
      <c r="D3" s="1">
        <v>626</v>
      </c>
    </row>
    <row r="4" ht="20" customHeight="1" spans="1:4">
      <c r="A4" s="1" t="s">
        <v>98</v>
      </c>
      <c r="B4" s="1" t="s">
        <v>99</v>
      </c>
      <c r="C4" s="1" t="s">
        <v>97</v>
      </c>
      <c r="D4" s="1">
        <v>2000</v>
      </c>
    </row>
    <row r="5" ht="20" customHeight="1" spans="1:4">
      <c r="A5" s="1"/>
      <c r="B5" s="1"/>
      <c r="C5" s="1"/>
      <c r="D5" s="1"/>
    </row>
    <row r="6" ht="20" customHeight="1" spans="1:4">
      <c r="A6" s="1"/>
      <c r="B6" s="1"/>
      <c r="C6" s="1"/>
      <c r="D6" s="1"/>
    </row>
    <row r="7" ht="20" customHeight="1" spans="1:4">
      <c r="A7" s="1"/>
      <c r="B7" s="1"/>
      <c r="C7" s="1"/>
      <c r="D7" s="1"/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2018-06-26T10:13:17Z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