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员工报销明细" sheetId="1" r:id="rId1"/>
    <sheet name="明细" sheetId="3" r:id="rId2"/>
  </sheets>
  <definedNames>
    <definedName name="_xlnm._FilterDatabase" localSheetId="1" hidden="1">明细!$A$2:$F$37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<sst xmlns="http://schemas.openxmlformats.org/spreadsheetml/2006/main" count="132" uniqueCount="92">
  <si>
    <t>【借款报销单】</t>
  </si>
  <si>
    <t>团号：HMJB-240401-NES482</t>
  </si>
  <si>
    <t>会议日期：3月22日-3月23日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</si>
  <si>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</si>
  <si>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</si>
  <si>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</si>
  <si>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</si>
  <si>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</si>
  <si>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</si>
  <si>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</si>
  <si>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</si>
  <si>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</si>
  <si>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</si>
  <si>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</si>
  <si>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</si>
  <si>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</si>
  <si>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</si>
  <si>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</si>
  <si>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</si>
  <si>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</si>
  <si>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</si>
  <si>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</si>
  <si>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客户垫付报销</t>
  </si>
  <si>
    <t>需有客户邮件确认，并抄送合规部。</t>
  </si>
  <si>
    <t>客户使用费用合计</t>
  </si>
  <si>
    <t>活动餐费</t>
  </si>
  <si>
    <t>客户用餐费</t>
  </si>
  <si>
    <t>需提供刷卡联、菜单（小票）</t>
  </si>
  <si>
    <t>活动餐费合计</t>
  </si>
  <si>
    <t>现地采买费用</t>
  </si>
  <si>
    <t>物料采买垫付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</si>
  <si>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</si>
  <si>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</si>
  <si>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</si>
  <si>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</si>
  <si>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</si>
  <si>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</si>
  <si>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</si>
  <si>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</si>
  <si>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</si>
  <si>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</si>
  <si>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</si>
  <si>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</si>
  <si>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</si>
  <si>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</si>
  <si>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采买垫付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</si>
  <si>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</si>
  <si>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</si>
  <si>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</si>
  <si>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</si>
  <si>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</si>
  <si>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</si>
  <si>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</si>
  <si>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</si>
  <si>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</si>
  <si>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</si>
  <si>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</si>
  <si>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内容</t>
  </si>
  <si>
    <t>用途</t>
  </si>
  <si>
    <t>实际报销金额</t>
  </si>
  <si>
    <t>合格发票金额</t>
  </si>
  <si>
    <t>不合格发票金额</t>
  </si>
  <si>
    <t>客户报销</t>
  </si>
  <si>
    <t>餐费</t>
  </si>
  <si>
    <t>钓鱼台会议费</t>
  </si>
  <si>
    <t>采买</t>
  </si>
  <si>
    <t>滴滴打车</t>
  </si>
  <si>
    <t>垫付</t>
  </si>
  <si>
    <t>同声传译</t>
  </si>
  <si>
    <t>版画</t>
  </si>
  <si>
    <t>相框</t>
  </si>
  <si>
    <t>国际快递</t>
  </si>
  <si>
    <t>媒体车马费</t>
  </si>
  <si>
    <t>关税</t>
  </si>
  <si>
    <t>报关服务费</t>
  </si>
  <si>
    <t>3月22日早餐</t>
  </si>
  <si>
    <t>3月22日午餐</t>
  </si>
  <si>
    <t>鲜花</t>
  </si>
  <si>
    <t>巧克力</t>
  </si>
  <si>
    <t>矿泉水</t>
  </si>
  <si>
    <t>矿泉水、咖啡</t>
  </si>
  <si>
    <t>雀巢展品-奇巧</t>
  </si>
  <si>
    <t>雀巢展品</t>
  </si>
  <si>
    <t>711-咖啡采买</t>
  </si>
  <si>
    <t>美团-咖啡采买</t>
  </si>
  <si>
    <t>龙角散采买</t>
  </si>
  <si>
    <t>雀巢展品胶囊</t>
  </si>
  <si>
    <t>咖啡饮品</t>
  </si>
  <si>
    <t>咖啡果茶采买</t>
  </si>
  <si>
    <t>咖啡胶囊</t>
  </si>
  <si>
    <t>咖啡</t>
  </si>
  <si>
    <t>咖啡果茶拉群采买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</si>
</sst>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49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7" fontId="4" fillId="5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76" fontId="2" fillId="7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178" fontId="6" fillId="6" borderId="4" xfId="0" applyNumberFormat="1" applyFont="1" applyFill="1" applyBorder="1" applyAlignment="1">
      <alignment horizontal="center" vertical="center"/>
    </xf>
    <xf numFmtId="178" fontId="6" fillId="6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49" applyFont="1" applyAlignment="1">
      <alignment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2" fillId="7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4" fillId="8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1"/>
  <sheetViews>
    <sheetView tabSelected="1" view="pageBreakPreview" zoomScale="70" zoomScaleNormal="60" workbookViewId="0">
      <selection activeCell="H4" sqref="H4:J5"/>
    </sheetView>
  </sheetViews>
  <sheetFormatPr defaultColWidth="9" defaultRowHeight="21" customHeight="1"/>
  <cols>
    <col min="1" max="1" width="9" style="11"/>
    <col min="2" max="2" width="16.7522123893805" customWidth="1"/>
    <col min="3" max="3" width="9" style="12"/>
    <col min="6" max="6" width="12.4159292035398" customWidth="1"/>
    <col min="7" max="7" width="8.85840707964602" customWidth="1"/>
    <col min="8" max="8" width="12.4159292035398" customWidth="1"/>
    <col min="9" max="9" width="24.8761061946903" customWidth="1"/>
    <col min="10" max="10" width="39.5044247787611" customWidth="1"/>
  </cols>
  <sheetData>
    <row r="2" customHeight="1" spans="3:12">
      <c r="C2" s="13" t="s">
        <v>0</v>
      </c>
      <c r="D2" s="13"/>
      <c r="E2" s="13"/>
      <c r="F2" s="13"/>
      <c r="G2" s="13"/>
      <c r="H2" s="13"/>
      <c r="I2" s="44"/>
      <c r="J2" s="44"/>
      <c r="K2" s="44"/>
      <c r="L2" s="44"/>
    </row>
    <row r="4" customHeight="1" spans="8:10">
      <c r="H4" s="14" t="s">
        <v>1</v>
      </c>
      <c r="I4" s="14"/>
      <c r="J4" s="14" t="s">
        <v>2</v>
      </c>
    </row>
    <row r="5" customHeight="1" spans="8:10">
      <c r="H5" s="15"/>
      <c r="I5" s="15"/>
      <c r="J5" s="15"/>
    </row>
    <row r="6" customHeight="1" spans="1:10">
      <c r="A6" s="16" t="s">
        <v>3</v>
      </c>
      <c r="B6" s="17" t="s">
        <v>4</v>
      </c>
      <c r="C6" s="18" t="s">
        <v>5</v>
      </c>
      <c r="D6" s="18"/>
      <c r="E6" s="18"/>
      <c r="F6" s="19" t="s">
        <v>6</v>
      </c>
      <c r="G6" s="19"/>
      <c r="H6" s="19"/>
      <c r="I6" s="19"/>
      <c r="J6" s="17" t="s">
        <v>7</v>
      </c>
    </row>
    <row r="7" customHeight="1" spans="1:10">
      <c r="A7" s="16"/>
      <c r="B7" s="17"/>
      <c r="C7" s="20" t="s">
        <v>8</v>
      </c>
      <c r="D7" s="21" t="s">
        <v>9</v>
      </c>
      <c r="E7" s="18" t="s">
        <v>10</v>
      </c>
      <c r="F7" s="19" t="s">
        <v>11</v>
      </c>
      <c r="G7" s="19" t="s">
        <v>12</v>
      </c>
      <c r="H7" s="19" t="s">
        <v>13</v>
      </c>
      <c r="I7" s="19" t="s">
        <v>14</v>
      </c>
      <c r="J7" s="17"/>
    </row>
    <row r="8" customHeight="1" spans="1:10">
      <c r="A8" s="22">
        <v>1</v>
      </c>
      <c r="B8" s="23" t="s">
        <v>15</v>
      </c>
      <c r="C8" s="24">
        <v>0</v>
      </c>
      <c r="D8" s="25"/>
      <c r="E8" s="24">
        <f>C8*D8</f>
        <v>0</v>
      </c>
      <c r="F8" s="24">
        <v>0</v>
      </c>
      <c r="G8" s="24">
        <v>0</v>
      </c>
      <c r="H8" s="24">
        <f t="shared" ref="H8:H12" si="0">F8+G8</f>
        <v>0</v>
      </c>
      <c r="I8" s="45"/>
      <c r="J8" s="46" t="s">
        <v>16</v>
      </c>
    </row>
    <row r="9" customHeight="1" spans="1:10">
      <c r="A9" s="22"/>
      <c r="B9" s="23"/>
      <c r="C9" s="24"/>
      <c r="D9" s="25"/>
      <c r="E9" s="24"/>
      <c r="F9" s="24">
        <v>0</v>
      </c>
      <c r="G9" s="24">
        <v>0</v>
      </c>
      <c r="H9" s="24">
        <f t="shared" si="0"/>
        <v>0</v>
      </c>
      <c r="I9" s="45"/>
      <c r="J9" s="47"/>
    </row>
    <row r="10" customHeight="1" spans="1:10">
      <c r="A10" s="22"/>
      <c r="B10" s="23"/>
      <c r="C10" s="24"/>
      <c r="D10" s="25"/>
      <c r="E10" s="24"/>
      <c r="F10" s="24">
        <v>0</v>
      </c>
      <c r="G10" s="24">
        <v>0</v>
      </c>
      <c r="H10" s="24">
        <f t="shared" si="0"/>
        <v>0</v>
      </c>
      <c r="I10" s="45"/>
      <c r="J10" s="47"/>
    </row>
    <row r="11" customHeight="1" spans="1:10">
      <c r="A11" s="22"/>
      <c r="B11" s="23"/>
      <c r="C11" s="24"/>
      <c r="D11" s="25"/>
      <c r="E11" s="24"/>
      <c r="F11" s="24">
        <v>0</v>
      </c>
      <c r="G11" s="24">
        <v>0</v>
      </c>
      <c r="H11" s="24">
        <f t="shared" si="0"/>
        <v>0</v>
      </c>
      <c r="I11" s="45"/>
      <c r="J11" s="47"/>
    </row>
    <row r="12" customHeight="1" spans="1:10">
      <c r="A12" s="22"/>
      <c r="B12" s="23"/>
      <c r="C12" s="24"/>
      <c r="D12" s="25"/>
      <c r="E12" s="24"/>
      <c r="F12" s="24">
        <v>0</v>
      </c>
      <c r="G12" s="24">
        <v>0</v>
      </c>
      <c r="H12" s="24">
        <f t="shared" si="0"/>
        <v>0</v>
      </c>
      <c r="I12" s="45"/>
      <c r="J12" s="47"/>
    </row>
    <row r="13" s="10" customFormat="1" customHeight="1" spans="1:10">
      <c r="A13" s="26"/>
      <c r="B13" s="27" t="s">
        <v>17</v>
      </c>
      <c r="C13" s="28">
        <f>SUM(C8)</f>
        <v>0</v>
      </c>
      <c r="D13" s="28">
        <f>SUM(D8)</f>
        <v>0</v>
      </c>
      <c r="E13" s="28">
        <f>SUM(E8)</f>
        <v>0</v>
      </c>
      <c r="F13" s="28">
        <f t="shared" ref="F13:H13" si="1">SUM(F8:F12)</f>
        <v>0</v>
      </c>
      <c r="G13" s="28">
        <f t="shared" si="1"/>
        <v>0</v>
      </c>
      <c r="H13" s="28">
        <f t="shared" si="1"/>
        <v>0</v>
      </c>
      <c r="I13" s="48"/>
      <c r="J13" s="49"/>
    </row>
    <row r="14" customHeight="1" spans="1:10">
      <c r="A14" s="29">
        <v>2</v>
      </c>
      <c r="B14" s="30" t="s">
        <v>18</v>
      </c>
      <c r="C14" s="31">
        <v>0</v>
      </c>
      <c r="D14" s="29"/>
      <c r="E14" s="31">
        <f>C14*D14</f>
        <v>0</v>
      </c>
      <c r="F14" s="24">
        <v>3200</v>
      </c>
      <c r="G14" s="24">
        <v>0</v>
      </c>
      <c r="H14" s="24">
        <f t="shared" ref="H14:H20" si="2">F14+G14</f>
        <v>3200</v>
      </c>
      <c r="I14" s="45"/>
      <c r="J14" s="46" t="s">
        <v>19</v>
      </c>
    </row>
    <row r="15" customHeight="1" spans="1:10">
      <c r="A15" s="32"/>
      <c r="B15" s="33"/>
      <c r="C15" s="34"/>
      <c r="D15" s="32"/>
      <c r="E15" s="34"/>
      <c r="F15" s="24">
        <v>0</v>
      </c>
      <c r="G15" s="24">
        <v>0</v>
      </c>
      <c r="H15" s="24">
        <f t="shared" si="2"/>
        <v>0</v>
      </c>
      <c r="I15" s="45"/>
      <c r="J15" s="47"/>
    </row>
    <row r="16" s="10" customFormat="1" customHeight="1" spans="1:10">
      <c r="A16" s="26"/>
      <c r="B16" s="27" t="s">
        <v>20</v>
      </c>
      <c r="C16" s="28">
        <f>SUM(C14)</f>
        <v>0</v>
      </c>
      <c r="D16" s="28">
        <f>SUM(D14)</f>
        <v>0</v>
      </c>
      <c r="E16" s="28">
        <f>SUM(E14)</f>
        <v>0</v>
      </c>
      <c r="F16" s="28">
        <f t="shared" ref="F16:H16" si="3">SUM(F14:F15)</f>
        <v>3200</v>
      </c>
      <c r="G16" s="28">
        <f t="shared" si="3"/>
        <v>0</v>
      </c>
      <c r="H16" s="28">
        <f t="shared" si="3"/>
        <v>3200</v>
      </c>
      <c r="I16" s="48"/>
      <c r="J16" s="49"/>
    </row>
    <row r="17" customHeight="1" spans="1:10">
      <c r="A17" s="22">
        <v>3</v>
      </c>
      <c r="B17" s="23" t="s">
        <v>21</v>
      </c>
      <c r="C17" s="24">
        <v>0</v>
      </c>
      <c r="D17" s="25"/>
      <c r="E17" s="24">
        <f>C17*D17</f>
        <v>0</v>
      </c>
      <c r="F17" s="24">
        <v>12119.78</v>
      </c>
      <c r="G17" s="24">
        <v>0</v>
      </c>
      <c r="H17" s="24">
        <f t="shared" si="2"/>
        <v>12119.78</v>
      </c>
      <c r="I17" s="45" t="s">
        <v>22</v>
      </c>
      <c r="J17" s="50" t="s">
        <v>23</v>
      </c>
    </row>
    <row r="18" customHeight="1" spans="1:10">
      <c r="A18" s="22"/>
      <c r="B18" s="23"/>
      <c r="C18" s="24"/>
      <c r="D18" s="25"/>
      <c r="E18" s="24"/>
      <c r="F18" s="24">
        <v>0</v>
      </c>
      <c r="G18" s="24">
        <v>0</v>
      </c>
      <c r="H18" s="24">
        <f t="shared" si="2"/>
        <v>0</v>
      </c>
      <c r="I18" s="45"/>
      <c r="J18" s="51"/>
    </row>
    <row r="19" customHeight="1" spans="1:10">
      <c r="A19" s="22"/>
      <c r="B19" s="23"/>
      <c r="C19" s="24"/>
      <c r="D19" s="25"/>
      <c r="E19" s="24"/>
      <c r="F19" s="24">
        <v>0</v>
      </c>
      <c r="G19" s="24">
        <v>0</v>
      </c>
      <c r="H19" s="24">
        <f t="shared" si="2"/>
        <v>0</v>
      </c>
      <c r="I19" s="45"/>
      <c r="J19" s="51"/>
    </row>
    <row r="20" customHeight="1" spans="1:10">
      <c r="A20" s="22"/>
      <c r="B20" s="23"/>
      <c r="C20" s="24"/>
      <c r="D20" s="25"/>
      <c r="E20" s="24"/>
      <c r="F20" s="24">
        <v>0</v>
      </c>
      <c r="G20" s="24">
        <v>0</v>
      </c>
      <c r="H20" s="24">
        <f t="shared" si="2"/>
        <v>0</v>
      </c>
      <c r="I20" s="45"/>
      <c r="J20" s="51"/>
    </row>
    <row r="21" s="10" customFormat="1" customHeight="1" spans="1:10">
      <c r="A21" s="26"/>
      <c r="B21" s="27" t="s">
        <v>24</v>
      </c>
      <c r="C21" s="28">
        <f>SUM(C17)</f>
        <v>0</v>
      </c>
      <c r="D21" s="28">
        <f>SUM(D17)</f>
        <v>0</v>
      </c>
      <c r="E21" s="28">
        <f>SUM(E17)</f>
        <v>0</v>
      </c>
      <c r="F21" s="28">
        <f t="shared" ref="F21:H21" si="4">SUM(F17:F20)</f>
        <v>12119.78</v>
      </c>
      <c r="G21" s="28">
        <f t="shared" si="4"/>
        <v>0</v>
      </c>
      <c r="H21" s="28">
        <f t="shared" si="4"/>
        <v>12119.78</v>
      </c>
      <c r="I21" s="48"/>
      <c r="J21" s="52"/>
    </row>
    <row r="22" customHeight="1" spans="1:10">
      <c r="A22" s="22">
        <v>4</v>
      </c>
      <c r="B22" s="23" t="s">
        <v>25</v>
      </c>
      <c r="C22" s="24">
        <v>0</v>
      </c>
      <c r="D22" s="25"/>
      <c r="E22" s="24">
        <f>C22*D22</f>
        <v>0</v>
      </c>
      <c r="F22" s="24">
        <v>375</v>
      </c>
      <c r="G22" s="24">
        <v>0</v>
      </c>
      <c r="H22" s="24">
        <f>F22+G22</f>
        <v>375</v>
      </c>
      <c r="I22" s="45" t="s">
        <v>26</v>
      </c>
      <c r="J22" s="50" t="s">
        <v>27</v>
      </c>
    </row>
    <row r="23" customHeight="1" spans="1:10">
      <c r="A23" s="22"/>
      <c r="B23" s="23"/>
      <c r="C23" s="24"/>
      <c r="D23" s="25"/>
      <c r="E23" s="24"/>
      <c r="F23" s="24">
        <v>0</v>
      </c>
      <c r="G23" s="24">
        <v>0</v>
      </c>
      <c r="H23" s="24">
        <f>F23+G23</f>
        <v>0</v>
      </c>
      <c r="I23" s="45"/>
      <c r="J23" s="51"/>
    </row>
    <row r="24" customHeight="1" spans="1:10">
      <c r="A24" s="22"/>
      <c r="B24" s="23"/>
      <c r="C24" s="24"/>
      <c r="D24" s="25"/>
      <c r="E24" s="24"/>
      <c r="F24" s="24">
        <v>0</v>
      </c>
      <c r="G24" s="24">
        <v>0</v>
      </c>
      <c r="H24" s="24">
        <f>F24+G24</f>
        <v>0</v>
      </c>
      <c r="I24" s="45"/>
      <c r="J24" s="51"/>
    </row>
    <row r="25" s="10" customFormat="1" customHeight="1" spans="1:10">
      <c r="A25" s="26"/>
      <c r="B25" s="27" t="s">
        <v>28</v>
      </c>
      <c r="C25" s="28">
        <f>SUM(C22)</f>
        <v>0</v>
      </c>
      <c r="D25" s="28">
        <f>SUM(D22)</f>
        <v>0</v>
      </c>
      <c r="E25" s="28">
        <f>SUM(E22)</f>
        <v>0</v>
      </c>
      <c r="F25" s="28">
        <f>SUM(F22:F24)</f>
        <v>375</v>
      </c>
      <c r="G25" s="28">
        <f>SUM(G22:G24)</f>
        <v>0</v>
      </c>
      <c r="H25" s="28">
        <f>SUM(H22:H24)</f>
        <v>375</v>
      </c>
      <c r="I25" s="48"/>
      <c r="J25" s="52"/>
    </row>
    <row r="26" customHeight="1" spans="1:10">
      <c r="A26" s="29">
        <v>5</v>
      </c>
      <c r="B26" s="30" t="s">
        <v>29</v>
      </c>
      <c r="C26" s="31">
        <v>0</v>
      </c>
      <c r="D26" s="29"/>
      <c r="E26" s="31">
        <f>C26*D26</f>
        <v>0</v>
      </c>
      <c r="F26" s="24">
        <v>14727.42</v>
      </c>
      <c r="G26" s="24">
        <v>0</v>
      </c>
      <c r="H26" s="24">
        <f>F26+G26</f>
        <v>14727.42</v>
      </c>
      <c r="I26" s="45" t="s">
        <v>30</v>
      </c>
      <c r="J26" s="46" t="s">
        <v>31</v>
      </c>
    </row>
    <row r="27" customHeight="1" spans="1:10">
      <c r="A27" s="32"/>
      <c r="B27" s="33"/>
      <c r="C27" s="34"/>
      <c r="D27" s="32"/>
      <c r="E27" s="34"/>
      <c r="F27" s="24">
        <v>0</v>
      </c>
      <c r="G27" s="24">
        <v>0</v>
      </c>
      <c r="H27" s="24">
        <f>F27+G27</f>
        <v>0</v>
      </c>
      <c r="I27" s="45"/>
      <c r="J27" s="47"/>
    </row>
    <row r="28" s="10" customFormat="1" customHeight="1" spans="1:10">
      <c r="A28" s="26"/>
      <c r="B28" s="27" t="s">
        <v>32</v>
      </c>
      <c r="C28" s="28">
        <f>SUM(C26)</f>
        <v>0</v>
      </c>
      <c r="D28" s="28">
        <f>SUM(D26)</f>
        <v>0</v>
      </c>
      <c r="E28" s="28">
        <f>SUM(E26)</f>
        <v>0</v>
      </c>
      <c r="F28" s="28">
        <f t="shared" ref="F28:H28" si="5">SUM(F26:F27)</f>
        <v>14727.42</v>
      </c>
      <c r="G28" s="28">
        <f t="shared" si="5"/>
        <v>0</v>
      </c>
      <c r="H28" s="28">
        <f t="shared" si="5"/>
        <v>14727.42</v>
      </c>
      <c r="I28" s="48"/>
      <c r="J28" s="49"/>
    </row>
    <row r="29" customHeight="1" spans="1:10">
      <c r="A29" s="22">
        <v>6</v>
      </c>
      <c r="B29" s="23" t="s">
        <v>33</v>
      </c>
      <c r="C29" s="24">
        <v>0</v>
      </c>
      <c r="D29" s="25"/>
      <c r="E29" s="24">
        <f>C29*D29</f>
        <v>0</v>
      </c>
      <c r="F29" s="24">
        <v>0</v>
      </c>
      <c r="G29" s="24">
        <v>0</v>
      </c>
      <c r="H29" s="24">
        <f t="shared" ref="H29:H32" si="6">F29+G29</f>
        <v>0</v>
      </c>
      <c r="I29" s="45"/>
      <c r="J29" s="46" t="s">
        <v>34</v>
      </c>
    </row>
    <row r="30" customHeight="1" spans="1:10">
      <c r="A30" s="22"/>
      <c r="B30" s="23"/>
      <c r="C30" s="24"/>
      <c r="D30" s="25"/>
      <c r="E30" s="24"/>
      <c r="F30" s="24">
        <v>0</v>
      </c>
      <c r="G30" s="24">
        <v>0</v>
      </c>
      <c r="H30" s="24">
        <f t="shared" si="6"/>
        <v>0</v>
      </c>
      <c r="I30" s="45"/>
      <c r="J30" s="51"/>
    </row>
    <row r="31" customHeight="1" spans="1:10">
      <c r="A31" s="22"/>
      <c r="B31" s="23"/>
      <c r="C31" s="24"/>
      <c r="D31" s="25"/>
      <c r="E31" s="24"/>
      <c r="F31" s="24">
        <v>0</v>
      </c>
      <c r="G31" s="24">
        <v>0</v>
      </c>
      <c r="H31" s="24">
        <f t="shared" si="6"/>
        <v>0</v>
      </c>
      <c r="I31" s="45"/>
      <c r="J31" s="51"/>
    </row>
    <row r="32" customHeight="1" spans="1:10">
      <c r="A32" s="22"/>
      <c r="B32" s="23"/>
      <c r="C32" s="24"/>
      <c r="D32" s="25"/>
      <c r="E32" s="24"/>
      <c r="F32" s="24">
        <v>0</v>
      </c>
      <c r="G32" s="24">
        <v>0</v>
      </c>
      <c r="H32" s="24">
        <f t="shared" si="6"/>
        <v>0</v>
      </c>
      <c r="I32" s="45"/>
      <c r="J32" s="51"/>
    </row>
    <row r="33" s="10" customFormat="1" customHeight="1" spans="1:10">
      <c r="A33" s="26"/>
      <c r="B33" s="27" t="s">
        <v>35</v>
      </c>
      <c r="C33" s="28">
        <f>SUM(C29)</f>
        <v>0</v>
      </c>
      <c r="D33" s="28">
        <f>SUM(D29)</f>
        <v>0</v>
      </c>
      <c r="E33" s="28">
        <f>SUM(E29)</f>
        <v>0</v>
      </c>
      <c r="F33" s="28">
        <f t="shared" ref="F33:H33" si="7">SUM(F29:F32)</f>
        <v>0</v>
      </c>
      <c r="G33" s="28">
        <f t="shared" si="7"/>
        <v>0</v>
      </c>
      <c r="H33" s="28">
        <f t="shared" si="7"/>
        <v>0</v>
      </c>
      <c r="I33" s="48"/>
      <c r="J33" s="52"/>
    </row>
    <row r="34" customHeight="1" spans="1:10">
      <c r="A34" s="22">
        <v>7</v>
      </c>
      <c r="B34" s="23" t="s">
        <v>36</v>
      </c>
      <c r="C34" s="24">
        <v>0</v>
      </c>
      <c r="D34" s="25"/>
      <c r="E34" s="24">
        <f>C34*D34</f>
        <v>0</v>
      </c>
      <c r="F34" s="24">
        <v>0</v>
      </c>
      <c r="G34" s="24">
        <v>0</v>
      </c>
      <c r="H34" s="24">
        <f t="shared" ref="H34:H37" si="8">F34+G34</f>
        <v>0</v>
      </c>
      <c r="I34" s="45"/>
      <c r="J34" s="53"/>
    </row>
    <row r="35" customHeight="1" spans="1:10">
      <c r="A35" s="22"/>
      <c r="B35" s="23"/>
      <c r="C35" s="24"/>
      <c r="D35" s="25"/>
      <c r="E35" s="24"/>
      <c r="F35" s="24">
        <v>0</v>
      </c>
      <c r="G35" s="24">
        <v>0</v>
      </c>
      <c r="H35" s="24">
        <f t="shared" si="8"/>
        <v>0</v>
      </c>
      <c r="I35" s="45"/>
      <c r="J35" s="54"/>
    </row>
    <row r="36" customHeight="1" spans="1:10">
      <c r="A36" s="22"/>
      <c r="B36" s="23"/>
      <c r="C36" s="24"/>
      <c r="D36" s="25"/>
      <c r="E36" s="24"/>
      <c r="F36" s="24">
        <v>0</v>
      </c>
      <c r="G36" s="24">
        <v>0</v>
      </c>
      <c r="H36" s="24">
        <f t="shared" si="8"/>
        <v>0</v>
      </c>
      <c r="I36" s="45"/>
      <c r="J36" s="54"/>
    </row>
    <row r="37" customHeight="1" spans="1:10">
      <c r="A37" s="22"/>
      <c r="B37" s="23"/>
      <c r="C37" s="24"/>
      <c r="D37" s="25"/>
      <c r="E37" s="24"/>
      <c r="F37" s="24">
        <v>0</v>
      </c>
      <c r="G37" s="24">
        <v>0</v>
      </c>
      <c r="H37" s="24">
        <f t="shared" si="8"/>
        <v>0</v>
      </c>
      <c r="I37" s="45"/>
      <c r="J37" s="54"/>
    </row>
    <row r="38" s="10" customFormat="1" customHeight="1" spans="1:10">
      <c r="A38" s="26"/>
      <c r="B38" s="27" t="s">
        <v>37</v>
      </c>
      <c r="C38" s="28">
        <f>SUM(C34)</f>
        <v>0</v>
      </c>
      <c r="D38" s="28">
        <f>SUM(D34)</f>
        <v>0</v>
      </c>
      <c r="E38" s="28">
        <f>SUM(E34)</f>
        <v>0</v>
      </c>
      <c r="F38" s="28">
        <f t="shared" ref="F38:H38" si="9">SUM(F34:F37)</f>
        <v>0</v>
      </c>
      <c r="G38" s="28">
        <f t="shared" si="9"/>
        <v>0</v>
      </c>
      <c r="H38" s="28">
        <f t="shared" si="9"/>
        <v>0</v>
      </c>
      <c r="I38" s="48"/>
      <c r="J38" s="55"/>
    </row>
    <row r="39" customHeight="1" spans="1:10">
      <c r="A39" s="22">
        <v>8</v>
      </c>
      <c r="B39" s="23" t="s">
        <v>38</v>
      </c>
      <c r="C39" s="24">
        <v>0</v>
      </c>
      <c r="D39" s="25"/>
      <c r="E39" s="24">
        <f>C39*D39</f>
        <v>0</v>
      </c>
      <c r="F39" s="24">
        <v>0</v>
      </c>
      <c r="G39" s="24">
        <v>0</v>
      </c>
      <c r="H39" s="24">
        <f t="shared" ref="H39:H44" si="10">F39+G39</f>
        <v>0</v>
      </c>
      <c r="I39" s="45"/>
      <c r="J39" s="50" t="s">
        <v>39</v>
      </c>
    </row>
    <row r="40" customHeight="1" spans="1:10">
      <c r="A40" s="22"/>
      <c r="B40" s="23"/>
      <c r="C40" s="24"/>
      <c r="D40" s="25"/>
      <c r="E40" s="24"/>
      <c r="F40" s="24">
        <v>0</v>
      </c>
      <c r="G40" s="24">
        <v>0</v>
      </c>
      <c r="H40" s="24">
        <f t="shared" si="10"/>
        <v>0</v>
      </c>
      <c r="I40" s="45"/>
      <c r="J40" s="51"/>
    </row>
    <row r="41" s="10" customFormat="1" customHeight="1" spans="1:10">
      <c r="A41" s="26"/>
      <c r="B41" s="27" t="s">
        <v>40</v>
      </c>
      <c r="C41" s="28">
        <f>SUM(C39)</f>
        <v>0</v>
      </c>
      <c r="D41" s="28">
        <f>SUM(D39)</f>
        <v>0</v>
      </c>
      <c r="E41" s="28">
        <f>SUM(E39)</f>
        <v>0</v>
      </c>
      <c r="F41" s="28">
        <f t="shared" ref="F41:H41" si="11">SUM(F39:F40)</f>
        <v>0</v>
      </c>
      <c r="G41" s="28">
        <f t="shared" si="11"/>
        <v>0</v>
      </c>
      <c r="H41" s="28">
        <f t="shared" si="11"/>
        <v>0</v>
      </c>
      <c r="I41" s="48"/>
      <c r="J41" s="52"/>
    </row>
    <row r="42" customHeight="1" spans="1:10">
      <c r="A42" s="22">
        <v>9</v>
      </c>
      <c r="B42" s="23" t="s">
        <v>41</v>
      </c>
      <c r="C42" s="24">
        <v>0</v>
      </c>
      <c r="D42" s="25"/>
      <c r="E42" s="24">
        <f>C42*D42</f>
        <v>0</v>
      </c>
      <c r="F42" s="24">
        <v>0</v>
      </c>
      <c r="G42" s="24">
        <v>0</v>
      </c>
      <c r="H42" s="24">
        <f t="shared" si="10"/>
        <v>0</v>
      </c>
      <c r="I42" s="45"/>
      <c r="J42" s="46" t="s">
        <v>42</v>
      </c>
    </row>
    <row r="43" customHeight="1" spans="1:10">
      <c r="A43" s="22"/>
      <c r="B43" s="23"/>
      <c r="C43" s="24"/>
      <c r="D43" s="25"/>
      <c r="E43" s="24"/>
      <c r="F43" s="24">
        <v>0</v>
      </c>
      <c r="G43" s="24">
        <v>0</v>
      </c>
      <c r="H43" s="24">
        <f t="shared" si="10"/>
        <v>0</v>
      </c>
      <c r="I43" s="45"/>
      <c r="J43" s="47"/>
    </row>
    <row r="44" customHeight="1" spans="1:10">
      <c r="A44" s="22"/>
      <c r="B44" s="23"/>
      <c r="C44" s="24"/>
      <c r="D44" s="25"/>
      <c r="E44" s="24"/>
      <c r="F44" s="24">
        <v>0</v>
      </c>
      <c r="G44" s="24">
        <v>0</v>
      </c>
      <c r="H44" s="24">
        <f t="shared" si="10"/>
        <v>0</v>
      </c>
      <c r="I44" s="45"/>
      <c r="J44" s="47"/>
    </row>
    <row r="45" s="10" customFormat="1" customHeight="1" spans="1:10">
      <c r="A45" s="26"/>
      <c r="B45" s="27" t="s">
        <v>43</v>
      </c>
      <c r="C45" s="28">
        <f>SUM(C42)</f>
        <v>0</v>
      </c>
      <c r="D45" s="28">
        <f>SUM(D42)</f>
        <v>0</v>
      </c>
      <c r="E45" s="28">
        <f>SUM(E42)</f>
        <v>0</v>
      </c>
      <c r="F45" s="28">
        <f t="shared" ref="F45:H45" si="12">SUM(F42:F44)</f>
        <v>0</v>
      </c>
      <c r="G45" s="28">
        <f t="shared" si="12"/>
        <v>0</v>
      </c>
      <c r="H45" s="28">
        <f t="shared" si="12"/>
        <v>0</v>
      </c>
      <c r="I45" s="48"/>
      <c r="J45" s="49"/>
    </row>
    <row r="46" customHeight="1" spans="1:10">
      <c r="A46" s="29">
        <v>10</v>
      </c>
      <c r="B46" s="23" t="s">
        <v>44</v>
      </c>
      <c r="C46" s="24">
        <v>0</v>
      </c>
      <c r="D46" s="25"/>
      <c r="E46" s="24">
        <f>C46*D46</f>
        <v>0</v>
      </c>
      <c r="F46" s="24">
        <v>16080.4</v>
      </c>
      <c r="G46" s="24">
        <v>0</v>
      </c>
      <c r="H46" s="24">
        <f t="shared" ref="H46:H52" si="13">F46+G46</f>
        <v>16080.4</v>
      </c>
      <c r="I46" s="45" t="s">
        <v>45</v>
      </c>
      <c r="J46" s="53"/>
    </row>
    <row r="47" customHeight="1" spans="1:10">
      <c r="A47" s="35"/>
      <c r="B47" s="23"/>
      <c r="C47" s="24"/>
      <c r="D47" s="25"/>
      <c r="E47" s="24"/>
      <c r="F47" s="24">
        <v>0</v>
      </c>
      <c r="G47" s="24">
        <v>0</v>
      </c>
      <c r="H47" s="24">
        <f t="shared" si="13"/>
        <v>0</v>
      </c>
      <c r="I47" s="45"/>
      <c r="J47" s="54"/>
    </row>
    <row r="48" customHeight="1" spans="1:10">
      <c r="A48" s="35"/>
      <c r="B48" s="23"/>
      <c r="C48" s="24"/>
      <c r="D48" s="25"/>
      <c r="E48" s="24"/>
      <c r="F48" s="24">
        <v>0</v>
      </c>
      <c r="G48" s="24">
        <v>0</v>
      </c>
      <c r="H48" s="24">
        <f t="shared" si="13"/>
        <v>0</v>
      </c>
      <c r="I48" s="45"/>
      <c r="J48" s="54"/>
    </row>
    <row r="49" customHeight="1" spans="1:10">
      <c r="A49" s="35"/>
      <c r="B49" s="23"/>
      <c r="C49" s="24"/>
      <c r="D49" s="25"/>
      <c r="E49" s="24"/>
      <c r="F49" s="24">
        <v>0</v>
      </c>
      <c r="G49" s="24">
        <v>0</v>
      </c>
      <c r="H49" s="24">
        <f t="shared" si="13"/>
        <v>0</v>
      </c>
      <c r="I49" s="45"/>
      <c r="J49" s="54"/>
    </row>
    <row r="50" customHeight="1" spans="1:10">
      <c r="A50" s="35"/>
      <c r="B50" s="23"/>
      <c r="C50" s="24"/>
      <c r="D50" s="25"/>
      <c r="E50" s="24"/>
      <c r="F50" s="24">
        <v>0</v>
      </c>
      <c r="G50" s="24">
        <v>0</v>
      </c>
      <c r="H50" s="24">
        <f t="shared" si="13"/>
        <v>0</v>
      </c>
      <c r="I50" s="45"/>
      <c r="J50" s="54"/>
    </row>
    <row r="51" customHeight="1" spans="1:10">
      <c r="A51" s="35"/>
      <c r="B51" s="23"/>
      <c r="C51" s="24"/>
      <c r="D51" s="25"/>
      <c r="E51" s="24"/>
      <c r="F51" s="24">
        <v>0</v>
      </c>
      <c r="G51" s="24">
        <v>0</v>
      </c>
      <c r="H51" s="24">
        <f t="shared" si="13"/>
        <v>0</v>
      </c>
      <c r="I51" s="45"/>
      <c r="J51" s="54"/>
    </row>
    <row r="52" customHeight="1" spans="1:10">
      <c r="A52" s="32"/>
      <c r="B52" s="23"/>
      <c r="C52" s="24"/>
      <c r="D52" s="25"/>
      <c r="E52" s="24"/>
      <c r="F52" s="24">
        <v>0</v>
      </c>
      <c r="G52" s="24">
        <v>0</v>
      </c>
      <c r="H52" s="24">
        <f t="shared" si="13"/>
        <v>0</v>
      </c>
      <c r="I52" s="45"/>
      <c r="J52" s="54"/>
    </row>
    <row r="53" s="10" customFormat="1" customHeight="1" spans="1:10">
      <c r="A53" s="26"/>
      <c r="B53" s="27" t="s">
        <v>46</v>
      </c>
      <c r="C53" s="28">
        <f>SUM(C46)</f>
        <v>0</v>
      </c>
      <c r="D53" s="28">
        <f>SUM(D46)</f>
        <v>0</v>
      </c>
      <c r="E53" s="28">
        <f>SUM(E46)</f>
        <v>0</v>
      </c>
      <c r="F53" s="28">
        <f t="shared" ref="F53:H53" si="14">SUM(F46:F52)</f>
        <v>16080.4</v>
      </c>
      <c r="G53" s="28">
        <f t="shared" si="14"/>
        <v>0</v>
      </c>
      <c r="H53" s="28">
        <f t="shared" si="14"/>
        <v>16080.4</v>
      </c>
      <c r="I53" s="48"/>
      <c r="J53" s="55"/>
    </row>
    <row r="54" customHeight="1" spans="1:10">
      <c r="A54" s="26"/>
      <c r="B54" s="27" t="s">
        <v>47</v>
      </c>
      <c r="C54" s="28">
        <f t="shared" ref="C54:H54" si="15">SUM(C53,C45,C41,C38,C33,C28,C25,C21,C16,C13)</f>
        <v>0</v>
      </c>
      <c r="D54" s="28">
        <f t="shared" si="15"/>
        <v>0</v>
      </c>
      <c r="E54" s="28">
        <f t="shared" si="15"/>
        <v>0</v>
      </c>
      <c r="F54" s="28">
        <f t="shared" si="15"/>
        <v>46502.6</v>
      </c>
      <c r="G54" s="28">
        <f t="shared" si="15"/>
        <v>0</v>
      </c>
      <c r="H54" s="28">
        <f t="shared" si="15"/>
        <v>46502.6</v>
      </c>
      <c r="I54" s="48"/>
      <c r="J54" s="56"/>
    </row>
    <row r="58" customFormat="1" customHeight="1" spans="1:9">
      <c r="A58" s="36" t="s">
        <v>48</v>
      </c>
      <c r="B58" s="37"/>
      <c r="C58" s="38" t="s">
        <v>49</v>
      </c>
      <c r="D58" s="38"/>
      <c r="E58" s="38" t="s">
        <v>50</v>
      </c>
      <c r="F58" s="38"/>
      <c r="G58" s="38" t="s">
        <v>51</v>
      </c>
      <c r="H58" s="38"/>
      <c r="I58" s="57" t="s">
        <v>52</v>
      </c>
    </row>
    <row r="59" customFormat="1" customHeight="1" spans="1:9">
      <c r="A59" s="39">
        <f>E54</f>
        <v>0</v>
      </c>
      <c r="B59" s="40"/>
      <c r="C59" s="40">
        <f>H54</f>
        <v>46502.6</v>
      </c>
      <c r="D59" s="40"/>
      <c r="E59" s="40">
        <f>F54</f>
        <v>46502.6</v>
      </c>
      <c r="F59" s="40"/>
      <c r="G59" s="40">
        <f>G54</f>
        <v>0</v>
      </c>
      <c r="H59" s="40"/>
      <c r="I59" s="58">
        <f>A59-C59</f>
        <v>-46502.6</v>
      </c>
    </row>
    <row r="61" customFormat="1" customHeight="1" spans="1:9">
      <c r="A61" s="41" t="s">
        <v>53</v>
      </c>
      <c r="B61" s="42"/>
      <c r="C61" s="43" t="s">
        <v>54</v>
      </c>
      <c r="D61" s="41"/>
      <c r="E61" s="41" t="s">
        <v>55</v>
      </c>
      <c r="F61" s="41"/>
      <c r="G61" s="41" t="s">
        <v>56</v>
      </c>
      <c r="H61" s="41"/>
      <c r="I61" s="42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rintOptions horizontalCentered="1"/>
  <pageMargins left="0.306944444444444" right="0.306944444444444" top="0.751388888888889" bottom="0.751388888888889" header="0.298611111111111" footer="0.298611111111111"/>
  <pageSetup paperSize="9" scale="57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49"/>
  <sheetViews>
    <sheetView zoomScale="70" zoomScaleNormal="70" workbookViewId="0">
      <selection activeCell="O28" sqref="O28"/>
    </sheetView>
  </sheetViews>
  <sheetFormatPr defaultColWidth="9.02654867256637" defaultRowHeight="13.5" outlineLevelCol="5"/>
  <cols>
    <col min="1" max="1" width="6.26548672566372" style="2" customWidth="1"/>
    <col min="2" max="2" width="9.24778761061947" style="2" customWidth="1"/>
    <col min="3" max="3" width="17.7610619469027" style="2" customWidth="1"/>
    <col min="4" max="5" width="13.4336283185841" style="2" customWidth="1"/>
    <col min="6" max="6" width="15.6283185840708" style="2" customWidth="1"/>
    <col min="7" max="16384" width="9.02654867256637" style="2"/>
  </cols>
  <sheetData>
    <row r="2" spans="1:6">
      <c r="A2" s="3" t="s">
        <v>3</v>
      </c>
      <c r="B2" s="3" t="s">
        <v>57</v>
      </c>
      <c r="C2" s="4" t="s">
        <v>58</v>
      </c>
      <c r="D2" s="4" t="s">
        <v>59</v>
      </c>
      <c r="E2" s="4" t="s">
        <v>60</v>
      </c>
      <c r="F2" s="4" t="s">
        <v>61</v>
      </c>
    </row>
    <row r="3" spans="1:6">
      <c r="A3" s="3">
        <v>1</v>
      </c>
      <c r="B3" s="3" t="s">
        <v>62</v>
      </c>
      <c r="C3" s="4" t="s">
        <v>63</v>
      </c>
      <c r="D3" s="4">
        <v>526</v>
      </c>
      <c r="E3" s="4">
        <v>526</v>
      </c>
      <c r="F3" s="4">
        <f t="shared" ref="F3:F11" si="0">D3-E3</f>
        <v>0</v>
      </c>
    </row>
    <row r="4" spans="1:6">
      <c r="A4" s="3">
        <v>2</v>
      </c>
      <c r="B4" s="3" t="s">
        <v>62</v>
      </c>
      <c r="C4" s="4" t="s">
        <v>64</v>
      </c>
      <c r="D4" s="4">
        <v>10154.5</v>
      </c>
      <c r="E4" s="4">
        <v>10154.5</v>
      </c>
      <c r="F4" s="4">
        <f t="shared" si="0"/>
        <v>0</v>
      </c>
    </row>
    <row r="5" spans="1:6">
      <c r="A5" s="3">
        <v>3</v>
      </c>
      <c r="B5" s="3" t="s">
        <v>62</v>
      </c>
      <c r="C5" s="4" t="s">
        <v>63</v>
      </c>
      <c r="D5" s="4">
        <v>112.7</v>
      </c>
      <c r="E5" s="4">
        <v>112.7</v>
      </c>
      <c r="F5" s="4">
        <f t="shared" si="0"/>
        <v>0</v>
      </c>
    </row>
    <row r="6" spans="1:6">
      <c r="A6" s="3">
        <v>4</v>
      </c>
      <c r="B6" s="3" t="s">
        <v>62</v>
      </c>
      <c r="C6" s="4" t="s">
        <v>65</v>
      </c>
      <c r="D6" s="4">
        <v>108</v>
      </c>
      <c r="E6" s="4">
        <v>108</v>
      </c>
      <c r="F6" s="4">
        <f t="shared" si="0"/>
        <v>0</v>
      </c>
    </row>
    <row r="7" spans="1:6">
      <c r="A7" s="3">
        <v>5</v>
      </c>
      <c r="B7" s="3" t="s">
        <v>62</v>
      </c>
      <c r="C7" s="4" t="s">
        <v>66</v>
      </c>
      <c r="D7" s="4">
        <v>1107.63</v>
      </c>
      <c r="E7" s="4">
        <v>1107.63</v>
      </c>
      <c r="F7" s="4">
        <f t="shared" si="0"/>
        <v>0</v>
      </c>
    </row>
    <row r="8" spans="1:6">
      <c r="A8" s="3">
        <v>6</v>
      </c>
      <c r="B8" s="3" t="s">
        <v>62</v>
      </c>
      <c r="C8" s="4" t="s">
        <v>66</v>
      </c>
      <c r="D8" s="4">
        <v>67.69</v>
      </c>
      <c r="E8" s="4">
        <v>67.69</v>
      </c>
      <c r="F8" s="4">
        <f t="shared" si="0"/>
        <v>0</v>
      </c>
    </row>
    <row r="9" spans="1:6">
      <c r="A9" s="3">
        <v>7</v>
      </c>
      <c r="B9" s="3" t="s">
        <v>62</v>
      </c>
      <c r="C9" s="4" t="s">
        <v>66</v>
      </c>
      <c r="D9" s="4">
        <v>43.26</v>
      </c>
      <c r="E9" s="4">
        <v>43.26</v>
      </c>
      <c r="F9" s="4">
        <f t="shared" si="0"/>
        <v>0</v>
      </c>
    </row>
    <row r="10" spans="1:6">
      <c r="A10" s="3">
        <v>8</v>
      </c>
      <c r="B10" s="3" t="s">
        <v>67</v>
      </c>
      <c r="C10" s="3" t="s">
        <v>68</v>
      </c>
      <c r="D10" s="4">
        <v>10000</v>
      </c>
      <c r="E10" s="4">
        <v>10000</v>
      </c>
      <c r="F10" s="4">
        <f t="shared" si="0"/>
        <v>0</v>
      </c>
    </row>
    <row r="11" spans="1:6">
      <c r="A11" s="3">
        <v>9</v>
      </c>
      <c r="B11" s="3" t="s">
        <v>67</v>
      </c>
      <c r="C11" s="3" t="s">
        <v>69</v>
      </c>
      <c r="D11" s="4">
        <v>1155</v>
      </c>
      <c r="E11" s="4">
        <v>1155</v>
      </c>
      <c r="F11" s="4">
        <f t="shared" si="0"/>
        <v>0</v>
      </c>
    </row>
    <row r="12" spans="1:6">
      <c r="A12" s="3">
        <v>10</v>
      </c>
      <c r="B12" s="3" t="s">
        <v>67</v>
      </c>
      <c r="C12" s="3" t="s">
        <v>70</v>
      </c>
      <c r="D12" s="4">
        <v>135</v>
      </c>
      <c r="E12" s="4">
        <v>135</v>
      </c>
      <c r="F12" s="4">
        <f t="shared" ref="F12:F21" si="1">D12-E12</f>
        <v>0</v>
      </c>
    </row>
    <row r="13" spans="1:6">
      <c r="A13" s="3">
        <v>11</v>
      </c>
      <c r="B13" s="3" t="s">
        <v>67</v>
      </c>
      <c r="C13" s="3" t="s">
        <v>71</v>
      </c>
      <c r="D13" s="4">
        <v>2540.9</v>
      </c>
      <c r="E13" s="4">
        <v>2540.9</v>
      </c>
      <c r="F13" s="4">
        <f t="shared" si="1"/>
        <v>0</v>
      </c>
    </row>
    <row r="14" spans="1:6">
      <c r="A14" s="3">
        <v>12</v>
      </c>
      <c r="B14" s="3" t="s">
        <v>67</v>
      </c>
      <c r="C14" s="3" t="s">
        <v>72</v>
      </c>
      <c r="D14" s="4">
        <f>4*800</f>
        <v>3200</v>
      </c>
      <c r="E14" s="4">
        <v>0</v>
      </c>
      <c r="F14" s="4">
        <f t="shared" si="1"/>
        <v>3200</v>
      </c>
    </row>
    <row r="15" spans="1:6">
      <c r="A15" s="3">
        <v>13</v>
      </c>
      <c r="B15" s="3" t="s">
        <v>67</v>
      </c>
      <c r="C15" s="4" t="s">
        <v>73</v>
      </c>
      <c r="D15" s="4">
        <v>1196.1</v>
      </c>
      <c r="E15" s="4">
        <v>0</v>
      </c>
      <c r="F15" s="4">
        <f t="shared" si="1"/>
        <v>1196.1</v>
      </c>
    </row>
    <row r="16" spans="1:6">
      <c r="A16" s="3">
        <v>14</v>
      </c>
      <c r="B16" s="3" t="s">
        <v>67</v>
      </c>
      <c r="C16" s="4" t="s">
        <v>74</v>
      </c>
      <c r="D16" s="4">
        <v>1053.4</v>
      </c>
      <c r="E16" s="4">
        <v>0</v>
      </c>
      <c r="F16" s="4">
        <f t="shared" si="1"/>
        <v>1053.4</v>
      </c>
    </row>
    <row r="17" spans="1:6">
      <c r="A17" s="3">
        <v>15</v>
      </c>
      <c r="B17" s="3" t="s">
        <v>67</v>
      </c>
      <c r="C17" s="4" t="s">
        <v>75</v>
      </c>
      <c r="D17" s="4">
        <v>290</v>
      </c>
      <c r="E17" s="4">
        <v>290</v>
      </c>
      <c r="F17" s="4">
        <f t="shared" si="1"/>
        <v>0</v>
      </c>
    </row>
    <row r="18" spans="1:6">
      <c r="A18" s="3">
        <v>16</v>
      </c>
      <c r="B18" s="3" t="s">
        <v>67</v>
      </c>
      <c r="C18" s="4" t="s">
        <v>76</v>
      </c>
      <c r="D18" s="4">
        <v>85</v>
      </c>
      <c r="E18" s="4">
        <v>85</v>
      </c>
      <c r="F18" s="4">
        <f t="shared" si="1"/>
        <v>0</v>
      </c>
    </row>
    <row r="19" spans="1:6">
      <c r="A19" s="3">
        <v>17</v>
      </c>
      <c r="B19" s="3" t="s">
        <v>65</v>
      </c>
      <c r="C19" s="3" t="s">
        <v>77</v>
      </c>
      <c r="D19" s="4">
        <v>1420</v>
      </c>
      <c r="E19" s="4">
        <v>1420</v>
      </c>
      <c r="F19" s="4">
        <f t="shared" si="1"/>
        <v>0</v>
      </c>
    </row>
    <row r="20" spans="1:6">
      <c r="A20" s="3">
        <v>18</v>
      </c>
      <c r="B20" s="3" t="s">
        <v>65</v>
      </c>
      <c r="C20" s="5" t="s">
        <v>78</v>
      </c>
      <c r="D20" s="5">
        <v>2400</v>
      </c>
      <c r="E20" s="5">
        <v>2400</v>
      </c>
      <c r="F20" s="5">
        <f t="shared" si="1"/>
        <v>0</v>
      </c>
    </row>
    <row r="21" spans="1:6">
      <c r="A21" s="3">
        <v>19</v>
      </c>
      <c r="B21" s="3" t="s">
        <v>65</v>
      </c>
      <c r="C21" s="4" t="s">
        <v>79</v>
      </c>
      <c r="D21" s="4">
        <v>34.4</v>
      </c>
      <c r="E21" s="4">
        <v>34.4</v>
      </c>
      <c r="F21" s="4">
        <f t="shared" si="1"/>
        <v>0</v>
      </c>
    </row>
    <row r="22" spans="1:6">
      <c r="A22" s="3">
        <v>20</v>
      </c>
      <c r="B22" s="3" t="s">
        <v>65</v>
      </c>
      <c r="C22" s="4" t="s">
        <v>80</v>
      </c>
      <c r="D22" s="4">
        <f>1111.9-D23</f>
        <v>1065.2</v>
      </c>
      <c r="E22" s="4">
        <v>1065.2</v>
      </c>
      <c r="F22" s="4">
        <f t="shared" ref="F22:F36" si="2">D22-E22</f>
        <v>0</v>
      </c>
    </row>
    <row r="23" spans="1:6">
      <c r="A23" s="3">
        <v>21</v>
      </c>
      <c r="B23" s="3" t="s">
        <v>65</v>
      </c>
      <c r="C23" s="3" t="s">
        <v>81</v>
      </c>
      <c r="D23" s="4">
        <v>46.7</v>
      </c>
      <c r="E23" s="4">
        <v>0</v>
      </c>
      <c r="F23" s="4">
        <f t="shared" si="2"/>
        <v>46.7</v>
      </c>
    </row>
    <row r="24" spans="1:6">
      <c r="A24" s="3">
        <v>22</v>
      </c>
      <c r="B24" s="3" t="s">
        <v>65</v>
      </c>
      <c r="C24" s="4" t="s">
        <v>82</v>
      </c>
      <c r="D24" s="4">
        <v>513.32</v>
      </c>
      <c r="E24" s="4">
        <v>513.32</v>
      </c>
      <c r="F24" s="4">
        <f t="shared" si="2"/>
        <v>0</v>
      </c>
    </row>
    <row r="25" spans="1:6">
      <c r="A25" s="3">
        <v>23</v>
      </c>
      <c r="B25" s="3" t="s">
        <v>65</v>
      </c>
      <c r="C25" s="4" t="s">
        <v>80</v>
      </c>
      <c r="D25" s="4">
        <v>227.8</v>
      </c>
      <c r="E25" s="4">
        <v>227.8</v>
      </c>
      <c r="F25" s="4">
        <f t="shared" si="2"/>
        <v>0</v>
      </c>
    </row>
    <row r="26" spans="1:6">
      <c r="A26" s="3">
        <v>24</v>
      </c>
      <c r="B26" s="3" t="s">
        <v>65</v>
      </c>
      <c r="C26" s="4" t="s">
        <v>82</v>
      </c>
      <c r="D26" s="4">
        <v>54</v>
      </c>
      <c r="E26" s="4">
        <v>0</v>
      </c>
      <c r="F26" s="4">
        <f t="shared" si="2"/>
        <v>54</v>
      </c>
    </row>
    <row r="27" spans="1:6">
      <c r="A27" s="3">
        <v>26</v>
      </c>
      <c r="B27" s="3" t="s">
        <v>65</v>
      </c>
      <c r="C27" s="3" t="s">
        <v>83</v>
      </c>
      <c r="D27" s="4">
        <v>11.2</v>
      </c>
      <c r="E27" s="4">
        <v>11.2</v>
      </c>
      <c r="F27" s="4">
        <f t="shared" si="2"/>
        <v>0</v>
      </c>
    </row>
    <row r="28" spans="1:6">
      <c r="A28" s="3">
        <v>27</v>
      </c>
      <c r="B28" s="3" t="s">
        <v>65</v>
      </c>
      <c r="C28" s="3" t="s">
        <v>84</v>
      </c>
      <c r="D28" s="4">
        <v>88.2</v>
      </c>
      <c r="E28" s="4">
        <v>0</v>
      </c>
      <c r="F28" s="4">
        <f t="shared" si="2"/>
        <v>88.2</v>
      </c>
    </row>
    <row r="29" spans="1:6">
      <c r="A29" s="3">
        <v>28</v>
      </c>
      <c r="B29" s="3" t="s">
        <v>65</v>
      </c>
      <c r="C29" s="3" t="s">
        <v>85</v>
      </c>
      <c r="D29" s="4">
        <v>37.4</v>
      </c>
      <c r="E29" s="4">
        <v>0</v>
      </c>
      <c r="F29" s="4">
        <f t="shared" si="2"/>
        <v>37.4</v>
      </c>
    </row>
    <row r="30" spans="1:6">
      <c r="A30" s="3">
        <v>25</v>
      </c>
      <c r="B30" s="3" t="s">
        <v>65</v>
      </c>
      <c r="C30" s="4" t="s">
        <v>86</v>
      </c>
      <c r="D30" s="4">
        <v>425</v>
      </c>
      <c r="E30" s="4">
        <v>425</v>
      </c>
      <c r="F30" s="4">
        <f t="shared" si="2"/>
        <v>0</v>
      </c>
    </row>
    <row r="31" spans="1:6">
      <c r="A31" s="3">
        <v>29</v>
      </c>
      <c r="B31" s="3" t="s">
        <v>65</v>
      </c>
      <c r="C31" s="6" t="s">
        <v>87</v>
      </c>
      <c r="D31" s="6">
        <v>720</v>
      </c>
      <c r="E31" s="6">
        <v>720</v>
      </c>
      <c r="F31" s="6">
        <f t="shared" si="2"/>
        <v>0</v>
      </c>
    </row>
    <row r="32" spans="1:6">
      <c r="A32" s="3">
        <v>30</v>
      </c>
      <c r="B32" s="3" t="s">
        <v>65</v>
      </c>
      <c r="C32" s="4" t="s">
        <v>88</v>
      </c>
      <c r="D32" s="4">
        <v>139.8</v>
      </c>
      <c r="E32" s="4">
        <v>139.8</v>
      </c>
      <c r="F32" s="4">
        <f t="shared" si="2"/>
        <v>0</v>
      </c>
    </row>
    <row r="33" spans="1:6">
      <c r="A33" s="3">
        <v>31</v>
      </c>
      <c r="B33" s="3" t="s">
        <v>65</v>
      </c>
      <c r="C33" s="4" t="s">
        <v>89</v>
      </c>
      <c r="D33" s="4">
        <v>574</v>
      </c>
      <c r="E33" s="4">
        <v>574</v>
      </c>
      <c r="F33" s="4">
        <f t="shared" si="2"/>
        <v>0</v>
      </c>
    </row>
    <row r="34" spans="1:6">
      <c r="A34" s="3">
        <v>32</v>
      </c>
      <c r="B34" s="3" t="s">
        <v>65</v>
      </c>
      <c r="C34" s="4" t="s">
        <v>90</v>
      </c>
      <c r="D34" s="4">
        <v>6000</v>
      </c>
      <c r="E34" s="4">
        <v>6000</v>
      </c>
      <c r="F34" s="4">
        <f t="shared" si="2"/>
        <v>0</v>
      </c>
    </row>
    <row r="35" spans="1:6">
      <c r="A35" s="3">
        <v>33</v>
      </c>
      <c r="B35" s="3" t="s">
        <v>65</v>
      </c>
      <c r="C35" s="4" t="s">
        <v>89</v>
      </c>
      <c r="D35" s="4">
        <v>258.4</v>
      </c>
      <c r="E35" s="4">
        <v>258.4</v>
      </c>
      <c r="F35" s="4">
        <f t="shared" si="2"/>
        <v>0</v>
      </c>
    </row>
    <row r="36" spans="1:6">
      <c r="A36" s="3">
        <v>34</v>
      </c>
      <c r="B36" s="3" t="s">
        <v>65</v>
      </c>
      <c r="C36" s="4" t="s">
        <v>91</v>
      </c>
      <c r="D36" s="4">
        <v>712</v>
      </c>
      <c r="E36" s="4">
        <v>712</v>
      </c>
      <c r="F36" s="4">
        <f t="shared" si="2"/>
        <v>0</v>
      </c>
    </row>
    <row r="37" spans="1:6">
      <c r="A37" s="7" t="s">
        <v>47</v>
      </c>
      <c r="B37" s="8"/>
      <c r="C37" s="8"/>
      <c r="D37" s="9">
        <f>SUM(D3:D36)</f>
        <v>46502.6</v>
      </c>
      <c r="E37" s="9">
        <f>SUM(E3:E36)</f>
        <v>40826.8</v>
      </c>
      <c r="F37" s="9">
        <f>SUM(F3:F36)</f>
        <v>5675.8</v>
      </c>
    </row>
    <row r="47" s="1" customFormat="1"/>
    <row r="48" s="1" customFormat="1"/>
    <row r="49" s="2" customFormat="1" ht="27" customHeight="1"/>
  </sheetData>
  <autoFilter ref="A2:F37">
    <extLst/>
  </autoFilter>
  <mergeCells count="1">
    <mergeCell ref="A37:C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斯黛拉</cp:lastModifiedBy>
  <dcterms:created xsi:type="dcterms:W3CDTF">2023-05-12T11:15:00Z</dcterms:created>
  <dcterms:modified xsi:type="dcterms:W3CDTF">2024-06-11T09:28:18Z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