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结算\"/>
    </mc:Choice>
  </mc:AlternateContent>
  <xr:revisionPtr revIDLastSave="0" documentId="13_ncr:1_{95AABA68-C9B3-4BF3-85E2-1ECD988BF543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结算" sheetId="4" r:id="rId1"/>
  </sheets>
  <definedNames>
    <definedName name="_xlnm.Print_Area" localSheetId="0">结算!$A$2:$G$54</definedName>
    <definedName name="_xlnm.Print_Titles" localSheetId="0">结算!$2:$2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4" l="1"/>
  <c r="K4" i="4"/>
  <c r="K6" i="4"/>
  <c r="K7" i="4"/>
  <c r="K8" i="4"/>
  <c r="K52" i="4"/>
  <c r="K47" i="4"/>
  <c r="K46" i="4"/>
  <c r="K45" i="4"/>
  <c r="K44" i="4"/>
  <c r="K43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8" i="4"/>
  <c r="K49" i="4"/>
  <c r="K50" i="4"/>
  <c r="K51" i="4"/>
  <c r="K5" i="4"/>
  <c r="K9" i="4"/>
  <c r="K10" i="4"/>
  <c r="K3" i="4"/>
  <c r="G24" i="4"/>
  <c r="G25" i="4"/>
  <c r="G26" i="4"/>
  <c r="G27" i="4"/>
  <c r="G28" i="4"/>
  <c r="G29" i="4"/>
  <c r="G30" i="4"/>
  <c r="G33" i="4"/>
  <c r="G34" i="4"/>
  <c r="G35" i="4"/>
  <c r="G36" i="4"/>
  <c r="G38" i="4"/>
  <c r="G39" i="4"/>
  <c r="G40" i="4"/>
  <c r="G41" i="4"/>
  <c r="G42" i="4"/>
  <c r="G48" i="4"/>
  <c r="G49" i="4"/>
  <c r="G50" i="4"/>
  <c r="G51" i="4"/>
  <c r="G22" i="4"/>
  <c r="G15" i="4"/>
  <c r="G21" i="4"/>
  <c r="G19" i="4"/>
  <c r="G12" i="4"/>
  <c r="G7" i="4"/>
  <c r="G13" i="4"/>
  <c r="G5" i="4"/>
  <c r="G6" i="4"/>
  <c r="G4" i="4"/>
  <c r="G11" i="4"/>
  <c r="G14" i="4"/>
  <c r="G18" i="4"/>
  <c r="G23" i="4"/>
  <c r="G3" i="4"/>
  <c r="G52" i="4"/>
  <c r="G53" i="4"/>
  <c r="G54" i="4"/>
  <c r="K53" i="4"/>
  <c r="K54" i="4"/>
</calcChain>
</file>

<file path=xl/sharedStrings.xml><?xml version="1.0" encoding="utf-8"?>
<sst xmlns="http://schemas.openxmlformats.org/spreadsheetml/2006/main" count="109" uniqueCount="98">
  <si>
    <t>规格
Standard</t>
    <phoneticPr fontId="24" type="noConversion"/>
  </si>
  <si>
    <t>总计
Total</t>
    <phoneticPr fontId="24" type="noConversion"/>
  </si>
  <si>
    <t>数量
Number</t>
    <phoneticPr fontId="24" type="noConversion"/>
  </si>
  <si>
    <t>次数Frequency</t>
    <phoneticPr fontId="24" type="noConversion"/>
  </si>
  <si>
    <t>单价
Price</t>
    <phoneticPr fontId="24" type="noConversion"/>
  </si>
  <si>
    <t>客房
Accommodation</t>
    <phoneticPr fontId="24" type="noConversion"/>
  </si>
  <si>
    <t>用餐
Meal</t>
    <phoneticPr fontId="24" type="noConversion"/>
  </si>
  <si>
    <t>车辆
Bus</t>
    <phoneticPr fontId="24" type="noConversion"/>
  </si>
  <si>
    <t>项目
Project</t>
    <phoneticPr fontId="24" type="noConversion"/>
  </si>
  <si>
    <t>标准大床房（含单早，wifi，服务费）
Queen Room(Single breakfast,wifi,Service fee)</t>
    <phoneticPr fontId="24" type="noConversion"/>
  </si>
  <si>
    <t>参会人员信息登记系统
Participant information registration system</t>
    <phoneticPr fontId="24" type="noConversion"/>
  </si>
  <si>
    <t>工作人员
Staff</t>
    <phoneticPr fontId="24" type="noConversion"/>
  </si>
  <si>
    <t>物料
Materials</t>
    <phoneticPr fontId="24" type="noConversion"/>
  </si>
  <si>
    <t>标准双床房（含单早，wifi，服务费）
Twin Room(Single breakfast,wifi,Service fee)</t>
    <phoneticPr fontId="24" type="noConversion"/>
  </si>
  <si>
    <t>暂按每人1瓶预估(1 bottle per person)</t>
    <phoneticPr fontId="24" type="noConversion"/>
  </si>
  <si>
    <t>LED手举牌
LED Holding card</t>
    <phoneticPr fontId="24" type="noConversion"/>
  </si>
  <si>
    <t>大巴车头牌
Bus Card</t>
    <phoneticPr fontId="24" type="noConversion"/>
  </si>
  <si>
    <t>短驳手举牌
Holding card for shuttle bus</t>
    <phoneticPr fontId="24" type="noConversion"/>
  </si>
  <si>
    <t>接机牌
Pick up card</t>
    <phoneticPr fontId="24" type="noConversion"/>
  </si>
  <si>
    <t>接送机矿泉水
water</t>
    <phoneticPr fontId="24" type="noConversion"/>
  </si>
  <si>
    <t>行李牌
Baggage claim tag</t>
    <phoneticPr fontId="24" type="noConversion"/>
  </si>
  <si>
    <t>酒店工作人员 Hotel staff</t>
    <phoneticPr fontId="24" type="noConversion"/>
  </si>
  <si>
    <t>机场迎宾   Airport staff</t>
    <phoneticPr fontId="24" type="noConversion"/>
  </si>
  <si>
    <t>页面报名 Registration System</t>
    <phoneticPr fontId="24" type="noConversion"/>
  </si>
  <si>
    <t>客服人员 Customer service</t>
    <phoneticPr fontId="24" type="noConversion"/>
  </si>
  <si>
    <t>热线电话 Telephone Fee</t>
    <phoneticPr fontId="24" type="noConversion"/>
  </si>
  <si>
    <t>短信平台使用费 Message fee</t>
    <phoneticPr fontId="24" type="noConversion"/>
  </si>
  <si>
    <t>KT板＋伸缩把手
KT board+Telescopic handle</t>
    <phoneticPr fontId="24" type="noConversion"/>
  </si>
  <si>
    <t>KT板＋把手
KT board+ handle</t>
    <phoneticPr fontId="24" type="noConversion"/>
  </si>
  <si>
    <t>塑封A4（接驳&amp;接机）
A4（shuttle bus&amp;pick up）</t>
    <phoneticPr fontId="24" type="noConversion"/>
  </si>
  <si>
    <t>总计（Net）Total（Net）</t>
    <phoneticPr fontId="24" type="noConversion"/>
  </si>
  <si>
    <t>总计（不含税）Total (tax free)</t>
    <phoneticPr fontId="24" type="noConversion"/>
  </si>
  <si>
    <t>6人，暂按15天估计   6 person, 15days</t>
    <phoneticPr fontId="24" type="noConversion"/>
  </si>
  <si>
    <t>成都世纪城假日酒店
Holiday Inn Chengdu Century City</t>
    <phoneticPr fontId="24" type="noConversion"/>
  </si>
  <si>
    <t>7月11日自助晚餐
Buffet dinner on July 11</t>
    <phoneticPr fontId="24" type="noConversion"/>
  </si>
  <si>
    <t>成都首座万丽酒店
Renaissance Chengdu Hotel</t>
    <phoneticPr fontId="24" type="noConversion"/>
  </si>
  <si>
    <t>SGM自付</t>
    <phoneticPr fontId="24" type="noConversion"/>
  </si>
  <si>
    <t xml:space="preserve">7月12日49座大巴酒店-成都双流机场单次使用价格
49 seats shuttle bus from Hotel to  Airport </t>
    <phoneticPr fontId="24" type="noConversion"/>
  </si>
  <si>
    <t xml:space="preserve">7月11日49座大巴成都双流机场接机单次使用价格
49 seats bus for  Airport pick up </t>
    <phoneticPr fontId="24" type="noConversion"/>
  </si>
  <si>
    <t>标准大床房/双床房（含双早，wifi，服务费）
Queen Room(Single breakfast,wifi,Service fee)</t>
    <phoneticPr fontId="24" type="noConversion"/>
  </si>
  <si>
    <t>接机接站服务人员餐费 Meals for Airport staff</t>
    <phoneticPr fontId="24" type="noConversion"/>
  </si>
  <si>
    <t>成都凯宾斯基饭店
Kempinski Hotel Chengdu</t>
    <phoneticPr fontId="24" type="noConversion"/>
  </si>
  <si>
    <t>成都天府丽都喜来登饭店
Sheraton Chengdu Lido Hotel</t>
    <phoneticPr fontId="24" type="noConversion"/>
  </si>
  <si>
    <t>从10:00-16:00暂按一小时一班计算，分两条线路
Shuttle bus from 10am-16pm per hour,two lines</t>
    <phoneticPr fontId="24" type="noConversion"/>
  </si>
  <si>
    <t>备用金
Reserve fund</t>
    <phoneticPr fontId="24" type="noConversion"/>
  </si>
  <si>
    <t>从10:00-16:00暂按一小时一班计算，分两条线路
Shuttle bus from 10am-16pm per hour,two lines</t>
    <phoneticPr fontId="24" type="noConversion"/>
  </si>
  <si>
    <t>各酒店2个，2*5
2 boards every hotels ,2*5</t>
    <phoneticPr fontId="24" type="noConversion"/>
  </si>
  <si>
    <t>按20次计算 Estimate 20 times</t>
    <phoneticPr fontId="24" type="noConversion"/>
  </si>
  <si>
    <t xml:space="preserve">成都世纪城假日酒店
Holiday Inn Chengdu Century City
特别说明：可提供房量不少于SOW数量 
</t>
    <phoneticPr fontId="24" type="noConversion"/>
  </si>
  <si>
    <t xml:space="preserve">成都凯宾斯基饭店
Kempinski Hotel Chengdu
特别说明：可提供房量不少于SOW数量 
</t>
    <phoneticPr fontId="24" type="noConversion"/>
  </si>
  <si>
    <t xml:space="preserve">成都天府丽都喜来登饭店
Sheraton Chengdu Lido Hotel
特别说明：可提供房量不少于SOW数量 
</t>
    <phoneticPr fontId="24" type="noConversion"/>
  </si>
  <si>
    <t xml:space="preserve">成都首座万丽酒店（备用）
Renaissance Chengdu Hotel
特别说明：可提供房量不少于SOW数量 
</t>
    <phoneticPr fontId="24" type="noConversion"/>
  </si>
  <si>
    <t>备用金 Reserve Fund</t>
    <phoneticPr fontId="24" type="noConversion"/>
  </si>
  <si>
    <t>包括本地通话及国内长途 Including local calls and domestic calls</t>
    <phoneticPr fontId="24" type="noConversion"/>
  </si>
  <si>
    <t>暂按控房签到、会务、餐饮，每家3人，共15人预估，含会务指引、会议服务、送机人员， Estimate  15 person</t>
  </si>
  <si>
    <t>人员暂按24人预估
Estimate 24 person</t>
  </si>
  <si>
    <t>从7:00-11:00暂按一小时一班计算，分三条线路
Shuttle bus from 7am-11am per hour,three lines</t>
  </si>
  <si>
    <t xml:space="preserve">世纪城天堂洲际
InterContinental Century City Chengdu
特别说明：可提供房量不少于SOW数量 </t>
    <phoneticPr fontId="24" type="noConversion"/>
  </si>
  <si>
    <t>世纪城天堂洲际
InterContinental Century City Chengdu</t>
    <phoneticPr fontId="24" type="noConversion"/>
  </si>
  <si>
    <t>活动后备车
back up bus</t>
    <phoneticPr fontId="24" type="noConversion"/>
  </si>
  <si>
    <t>7月11日酒店至会场接驳
Hotel shuttle bus</t>
    <phoneticPr fontId="24" type="noConversion"/>
  </si>
  <si>
    <t>7月12日49座大巴酒店-成都东站送站单次使用价格
49 seats shuttle bus from Hotel to railway station</t>
    <phoneticPr fontId="24" type="noConversion"/>
  </si>
  <si>
    <t>差旅费 travel expense</t>
    <phoneticPr fontId="24" type="noConversion"/>
  </si>
  <si>
    <t>住宿费 hotel expense</t>
    <phoneticPr fontId="24" type="noConversion"/>
  </si>
  <si>
    <t>页面设计，网站接口，系统使用等，付款方式包含支付宝、微信、银联
Page desigh, website and etc. payment method including Alipay、wechat and Union pay</t>
    <phoneticPr fontId="24" type="noConversion"/>
  </si>
  <si>
    <t>含会议室场地费、茶歇等，大约50000元左右，以实际发生金额为准 including conference room、tea break and etc about 50000 RMB</t>
    <phoneticPr fontId="24" type="noConversion"/>
  </si>
  <si>
    <t>接站服务人员 Railway station staff</t>
    <phoneticPr fontId="24" type="noConversion"/>
  </si>
  <si>
    <t>标准大床房/双床房（含单/双早，wifi，服务费）
Queen Room(Single breakfast,wifi,Service fee)</t>
    <phoneticPr fontId="24" type="noConversion"/>
  </si>
  <si>
    <t>标准大床房/双床房（含单/双早，wifi，服务费）
Queen Room(Single breakfast,wifi,Service fee)</t>
    <phoneticPr fontId="24" type="noConversion"/>
  </si>
  <si>
    <t xml:space="preserve">7月11日49座大巴成都东站接站单次使用价格 
49 seats bus for railway station Airport pick up </t>
    <phoneticPr fontId="24" type="noConversion"/>
  </si>
  <si>
    <t>假日酒店10台、喜来登4台、凯宾斯基9台、万丽3台、洲际2台</t>
    <phoneticPr fontId="24" type="noConversion"/>
  </si>
  <si>
    <t>VIP车辆相关费用
VIP Vehicle fee</t>
    <phoneticPr fontId="24" type="noConversion"/>
  </si>
  <si>
    <t>人员暂按12人预估 Estimate 12 person</t>
    <phoneticPr fontId="24" type="noConversion"/>
  </si>
  <si>
    <t>6台GL8+9台君越，含司机、油费、路桥费、停车费等，大约25000元左右，以实际发生金额为准 6 GL8 and 9 Lacrosse including drivers、oil cost、travelling espenses、parking fee about 25000 RMB</t>
    <phoneticPr fontId="24" type="noConversion"/>
  </si>
  <si>
    <t>酒店工作人员餐费 Hotel staff meal fee</t>
    <phoneticPr fontId="24" type="noConversion"/>
  </si>
  <si>
    <t>服务费 Service fee</t>
    <phoneticPr fontId="24" type="noConversion"/>
  </si>
  <si>
    <t>世纪城天堂洲际--套餐
InterContinental Century City Chengdu</t>
    <phoneticPr fontId="24" type="noConversion"/>
  </si>
  <si>
    <t>7月12日午餐</t>
    <phoneticPr fontId="24" type="noConversion"/>
  </si>
  <si>
    <t>会场</t>
    <phoneticPr fontId="24" type="noConversion"/>
  </si>
  <si>
    <t>7月11日龙泉厅</t>
    <phoneticPr fontId="24" type="noConversion"/>
  </si>
  <si>
    <t>7月11日星空厅</t>
    <phoneticPr fontId="24" type="noConversion"/>
  </si>
  <si>
    <t>7月12日武侯厅</t>
    <phoneticPr fontId="24" type="noConversion"/>
  </si>
  <si>
    <t>雨衣</t>
    <phoneticPr fontId="24" type="noConversion"/>
  </si>
  <si>
    <t>席卡</t>
    <phoneticPr fontId="24" type="noConversion"/>
  </si>
  <si>
    <t>7月12日武侯厅  茶歇&amp;茶水</t>
    <phoneticPr fontId="24" type="noConversion"/>
  </si>
  <si>
    <t>2019/7/12喜来登会场</t>
    <phoneticPr fontId="24" type="noConversion"/>
  </si>
  <si>
    <t>网络舆情培训</t>
    <phoneticPr fontId="24" type="noConversion"/>
  </si>
  <si>
    <t>别克售后配件会议</t>
    <phoneticPr fontId="24" type="noConversion"/>
  </si>
  <si>
    <t>别克销售会议</t>
    <phoneticPr fontId="24" type="noConversion"/>
  </si>
  <si>
    <t>经销商座谈会</t>
    <phoneticPr fontId="24" type="noConversion"/>
  </si>
  <si>
    <t>总计</t>
    <phoneticPr fontId="24" type="noConversion"/>
  </si>
  <si>
    <t>服务费</t>
    <phoneticPr fontId="24" type="noConversion"/>
  </si>
  <si>
    <t>合计</t>
    <phoneticPr fontId="24" type="noConversion"/>
  </si>
  <si>
    <t>现场指引人员</t>
    <phoneticPr fontId="24" type="noConversion"/>
  </si>
  <si>
    <t>接机备车</t>
    <phoneticPr fontId="24" type="noConversion"/>
  </si>
  <si>
    <t>机场/成都东站各备1辆</t>
    <phoneticPr fontId="24" type="noConversion"/>
  </si>
  <si>
    <t>2019昂科拉发布会会务接待结算</t>
    <phoneticPr fontId="24" type="noConversion"/>
  </si>
  <si>
    <t>优惠价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</si>
</sst>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0.00_);[Red]\(0.00\)"/>
  </numFmts>
  <fonts count="51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87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6" fillId="0" borderId="0">
      <alignment vertical="center"/>
    </xf>
    <xf numFmtId="0" fontId="33" fillId="2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4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6" borderId="0" applyNumberFormat="0" applyBorder="0" applyProtection="0">
      <alignment vertical="center"/>
    </xf>
    <xf numFmtId="0" fontId="33" fillId="7" borderId="0" applyNumberFormat="0" applyBorder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Protection="0">
      <alignment vertical="center"/>
    </xf>
    <xf numFmtId="0" fontId="33" fillId="9" borderId="0" applyNumberFormat="0" applyBorder="0" applyProtection="0">
      <alignment vertical="center"/>
    </xf>
    <xf numFmtId="0" fontId="33" fillId="10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8" borderId="0" applyNumberFormat="0" applyBorder="0" applyProtection="0">
      <alignment vertical="center"/>
    </xf>
    <xf numFmtId="0" fontId="33" fillId="11" borderId="0" applyNumberFormat="0" applyBorder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12" borderId="0" applyNumberFormat="0" applyBorder="0" applyProtection="0">
      <alignment vertical="center"/>
    </xf>
    <xf numFmtId="0" fontId="27" fillId="9" borderId="0" applyNumberFormat="0" applyBorder="0" applyProtection="0">
      <alignment vertical="center"/>
    </xf>
    <xf numFmtId="0" fontId="27" fillId="10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15" borderId="0" applyNumberFormat="0" applyBorder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Protection="0">
      <alignment vertical="center"/>
    </xf>
    <xf numFmtId="0" fontId="27" fillId="18" borderId="0" applyNumberFormat="0" applyBorder="0" applyProtection="0">
      <alignment vertical="center"/>
    </xf>
    <xf numFmtId="0" fontId="27" fillId="19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20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7" fillId="21" borderId="1" applyNumberFormat="0" applyProtection="0">
      <alignment vertical="center"/>
    </xf>
    <xf numFmtId="0" fontId="35" fillId="22" borderId="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3" fillId="4" borderId="0" applyNumberFormat="0" applyBorder="0" applyProtection="0">
      <alignment vertical="center"/>
    </xf>
    <xf numFmtId="0" fontId="28" fillId="0" borderId="3" applyNumberFormat="0" applyProtection="0">
      <alignment vertical="center"/>
    </xf>
    <xf numFmtId="0" fontId="42" fillId="0" borderId="4" applyNumberFormat="0" applyProtection="0">
      <alignment vertical="center"/>
    </xf>
    <xf numFmtId="0" fontId="29" fillId="0" borderId="5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38" fillId="7" borderId="1" applyNumberFormat="0" applyProtection="0">
      <alignment vertical="center"/>
    </xf>
    <xf numFmtId="0" fontId="39" fillId="0" borderId="6" applyNumberFormat="0" applyProtection="0">
      <alignment vertical="center"/>
    </xf>
    <xf numFmtId="0" fontId="32" fillId="23" borderId="0" applyNumberFormat="0" applyBorder="0" applyProtection="0">
      <alignment vertical="center"/>
    </xf>
    <xf numFmtId="0" fontId="26" fillId="24" borderId="7" applyNumberFormat="0" applyProtection="0">
      <alignment vertical="center"/>
    </xf>
    <xf numFmtId="0" fontId="40" fillId="21" borderId="8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41" fillId="0" borderId="9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7" fillId="21" borderId="1" applyNumberFormat="0" applyAlignment="0" applyProtection="0">
      <alignment vertical="center"/>
    </xf>
    <xf numFmtId="0" fontId="35" fillId="22" borderId="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21" borderId="8" applyNumberFormat="0" applyAlignment="0" applyProtection="0">
      <alignment vertical="center"/>
    </xf>
    <xf numFmtId="0" fontId="38" fillId="7" borderId="1" applyNumberFormat="0" applyAlignment="0" applyProtection="0">
      <alignment vertical="center"/>
    </xf>
    <xf numFmtId="0" fontId="26" fillId="24" borderId="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0" borderId="16" xfId="69" applyFont="1" applyFill="1" applyBorder="1" applyAlignment="1">
      <alignment horizontal="left" vertical="center" wrapText="1"/>
    </xf>
    <xf numFmtId="176" fontId="21" fillId="0" borderId="16" xfId="69" applyNumberFormat="1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5" xfId="69" applyFont="1" applyFill="1" applyBorder="1" applyAlignment="1">
      <alignment horizontal="center" vertical="center" wrapText="1"/>
    </xf>
    <xf numFmtId="0" fontId="23" fillId="25" borderId="16" xfId="69" applyFont="1" applyFill="1" applyBorder="1" applyAlignment="1">
      <alignment horizontal="center" vertical="center" wrapText="1"/>
    </xf>
    <xf numFmtId="176" fontId="23" fillId="25" borderId="16" xfId="69" applyNumberFormat="1" applyFont="1" applyFill="1" applyBorder="1" applyAlignment="1">
      <alignment horizontal="center" vertical="center" wrapText="1"/>
    </xf>
    <xf numFmtId="0" fontId="47" fillId="0" borderId="16" xfId="69" applyFont="1" applyFill="1" applyBorder="1" applyAlignment="1">
      <alignment horizontal="left" vertical="center" wrapText="1"/>
    </xf>
    <xf numFmtId="0" fontId="21" fillId="0" borderId="16" xfId="1" applyFont="1" applyFill="1" applyBorder="1" applyAlignment="1">
      <alignment horizontal="left" vertical="center" wrapText="1"/>
    </xf>
    <xf numFmtId="176" fontId="21" fillId="0" borderId="16" xfId="1" applyNumberFormat="1" applyFont="1" applyFill="1" applyBorder="1" applyAlignment="1">
      <alignment horizontal="center" vertical="center" wrapText="1"/>
    </xf>
    <xf numFmtId="0" fontId="21" fillId="0" borderId="16" xfId="88" applyFont="1" applyFill="1" applyBorder="1" applyAlignment="1">
      <alignment horizontal="left" vertical="center" wrapText="1"/>
    </xf>
    <xf numFmtId="0" fontId="21" fillId="0" borderId="16" xfId="88" applyNumberFormat="1" applyFont="1" applyFill="1" applyBorder="1" applyAlignment="1">
      <alignment vertical="center" wrapText="1"/>
    </xf>
    <xf numFmtId="0" fontId="21" fillId="0" borderId="16" xfId="88" applyNumberFormat="1" applyFont="1" applyFill="1" applyBorder="1" applyAlignment="1">
      <alignment horizontal="center" vertical="center" wrapText="1"/>
    </xf>
    <xf numFmtId="176" fontId="21" fillId="0" borderId="16" xfId="88" applyNumberFormat="1" applyFont="1" applyFill="1" applyBorder="1" applyAlignment="1">
      <alignment horizontal="center" vertical="center" wrapText="1"/>
    </xf>
    <xf numFmtId="177" fontId="21" fillId="0" borderId="16" xfId="69" applyNumberFormat="1" applyFont="1" applyFill="1" applyBorder="1" applyAlignment="1">
      <alignment horizontal="center" vertical="center" wrapText="1"/>
    </xf>
    <xf numFmtId="178" fontId="23" fillId="25" borderId="17" xfId="69" applyNumberFormat="1" applyFont="1" applyFill="1" applyBorder="1" applyAlignment="1">
      <alignment horizontal="center" vertical="center" wrapText="1"/>
    </xf>
    <xf numFmtId="178" fontId="25" fillId="0" borderId="0" xfId="0" applyNumberFormat="1" applyFont="1" applyAlignment="1">
      <alignment vertical="center" wrapText="1"/>
    </xf>
    <xf numFmtId="0" fontId="21" fillId="0" borderId="19" xfId="69" applyFont="1" applyFill="1" applyBorder="1" applyAlignment="1">
      <alignment horizontal="left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8" xfId="69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76" fontId="21" fillId="0" borderId="19" xfId="69" applyNumberFormat="1" applyFont="1" applyFill="1" applyBorder="1" applyAlignment="1">
      <alignment horizontal="center" vertical="center" wrapText="1"/>
    </xf>
    <xf numFmtId="0" fontId="21" fillId="0" borderId="18" xfId="69" applyFont="1" applyFill="1" applyBorder="1" applyAlignment="1">
      <alignment horizontal="left" vertical="center" wrapText="1"/>
    </xf>
    <xf numFmtId="0" fontId="47" fillId="0" borderId="19" xfId="69" applyFont="1" applyFill="1" applyBorder="1" applyAlignment="1">
      <alignment horizontal="left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9" xfId="88" applyNumberFormat="1" applyFont="1" applyFill="1" applyBorder="1" applyAlignment="1">
      <alignment vertical="center" wrapText="1"/>
    </xf>
    <xf numFmtId="0" fontId="21" fillId="0" borderId="16" xfId="69" applyFont="1" applyFill="1" applyBorder="1" applyAlignment="1">
      <alignment horizontal="left" vertical="center" wrapText="1"/>
    </xf>
    <xf numFmtId="0" fontId="23" fillId="27" borderId="16" xfId="69" applyFont="1" applyFill="1" applyBorder="1" applyAlignment="1">
      <alignment horizontal="center" vertical="center" wrapText="1"/>
    </xf>
    <xf numFmtId="176" fontId="23" fillId="27" borderId="16" xfId="69" applyNumberFormat="1" applyFont="1" applyFill="1" applyBorder="1" applyAlignment="1">
      <alignment horizontal="center" vertical="center" wrapText="1"/>
    </xf>
    <xf numFmtId="178" fontId="23" fillId="27" borderId="17" xfId="69" applyNumberFormat="1" applyFont="1" applyFill="1" applyBorder="1" applyAlignment="1">
      <alignment horizontal="center" vertical="center" wrapText="1"/>
    </xf>
    <xf numFmtId="0" fontId="50" fillId="0" borderId="11" xfId="69" applyFont="1" applyFill="1" applyBorder="1" applyAlignment="1">
      <alignment horizontal="center" vertical="center" wrapText="1"/>
    </xf>
    <xf numFmtId="0" fontId="50" fillId="0" borderId="19" xfId="69" applyFont="1" applyFill="1" applyBorder="1" applyAlignment="1">
      <alignment horizontal="left" vertical="center" wrapText="1"/>
    </xf>
    <xf numFmtId="0" fontId="47" fillId="0" borderId="19" xfId="69" applyFont="1" applyFill="1" applyBorder="1" applyAlignment="1">
      <alignment horizontal="center" vertical="center" wrapText="1"/>
    </xf>
    <xf numFmtId="178" fontId="21" fillId="0" borderId="13" xfId="69" applyNumberFormat="1" applyFont="1" applyFill="1" applyBorder="1" applyAlignment="1">
      <alignment horizontal="center" vertical="center" wrapText="1"/>
    </xf>
    <xf numFmtId="0" fontId="21" fillId="0" borderId="19" xfId="88" applyNumberFormat="1" applyFont="1" applyFill="1" applyBorder="1" applyAlignment="1">
      <alignment horizontal="center" vertical="center" wrapText="1"/>
    </xf>
    <xf numFmtId="176" fontId="21" fillId="0" borderId="19" xfId="8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0" fillId="0" borderId="18" xfId="69" applyFont="1" applyFill="1" applyBorder="1" applyAlignment="1">
      <alignment horizontal="left" vertical="center" wrapText="1"/>
    </xf>
    <xf numFmtId="178" fontId="46" fillId="26" borderId="14" xfId="0" applyNumberFormat="1" applyFont="1" applyFill="1" applyBorder="1" applyAlignment="1">
      <alignment horizontal="center" vertical="center"/>
    </xf>
    <xf numFmtId="178" fontId="46" fillId="26" borderId="13" xfId="0" applyNumberFormat="1" applyFont="1" applyFill="1" applyBorder="1" applyAlignment="1">
      <alignment horizontal="center" vertical="center"/>
    </xf>
    <xf numFmtId="178" fontId="48" fillId="26" borderId="13" xfId="0" applyNumberFormat="1" applyFont="1" applyFill="1" applyBorder="1" applyAlignment="1">
      <alignment horizontal="center" vertical="center"/>
    </xf>
    <xf numFmtId="0" fontId="50" fillId="0" borderId="11" xfId="69" applyFont="1" applyBorder="1" applyAlignment="1">
      <alignment horizontal="center" vertical="center" wrapText="1"/>
    </xf>
    <xf numFmtId="0" fontId="50" fillId="0" borderId="19" xfId="69" applyFont="1" applyBorder="1" applyAlignment="1">
      <alignment horizontal="left" vertical="center" wrapText="1"/>
    </xf>
    <xf numFmtId="0" fontId="21" fillId="0" borderId="19" xfId="69" applyFont="1" applyBorder="1" applyAlignment="1">
      <alignment horizontal="center" vertical="center" wrapText="1"/>
    </xf>
    <xf numFmtId="176" fontId="21" fillId="0" borderId="19" xfId="69" applyNumberFormat="1" applyFont="1" applyBorder="1" applyAlignment="1">
      <alignment horizontal="center" vertical="center" wrapText="1"/>
    </xf>
    <xf numFmtId="178" fontId="21" fillId="0" borderId="13" xfId="69" applyNumberFormat="1" applyFont="1" applyBorder="1" applyAlignment="1">
      <alignment horizontal="center" vertical="center" wrapText="1"/>
    </xf>
    <xf numFmtId="58" fontId="50" fillId="0" borderId="11" xfId="69" applyNumberFormat="1" applyFont="1" applyBorder="1" applyAlignment="1">
      <alignment horizontal="center" vertical="center" wrapText="1"/>
    </xf>
    <xf numFmtId="0" fontId="22" fillId="0" borderId="20" xfId="69" applyFont="1" applyFill="1" applyBorder="1" applyAlignment="1">
      <alignment horizontal="center" vertical="center" wrapText="1"/>
    </xf>
    <xf numFmtId="0" fontId="22" fillId="0" borderId="12" xfId="69" applyFont="1" applyFill="1" applyBorder="1" applyAlignment="1">
      <alignment horizontal="center" vertical="center" wrapText="1"/>
    </xf>
    <xf numFmtId="0" fontId="22" fillId="0" borderId="11" xfId="69" applyFont="1" applyFill="1" applyBorder="1" applyAlignment="1">
      <alignment horizontal="center" vertical="center" wrapText="1"/>
    </xf>
    <xf numFmtId="0" fontId="50" fillId="0" borderId="20" xfId="69" applyFont="1" applyFill="1" applyBorder="1" applyAlignment="1">
      <alignment horizontal="center" vertical="center" wrapText="1"/>
    </xf>
    <xf numFmtId="0" fontId="50" fillId="0" borderId="12" xfId="69" applyFont="1" applyFill="1" applyBorder="1" applyAlignment="1">
      <alignment horizontal="center" vertical="center" wrapText="1"/>
    </xf>
    <xf numFmtId="0" fontId="50" fillId="0" borderId="11" xfId="69" applyFont="1" applyFill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23" fillId="25" borderId="16" xfId="69" applyFont="1" applyFill="1" applyBorder="1" applyAlignment="1">
      <alignment horizontal="center" vertical="center" wrapText="1"/>
    </xf>
    <xf numFmtId="0" fontId="21" fillId="0" borderId="10" xfId="69" applyFont="1" applyFill="1" applyBorder="1" applyAlignment="1">
      <alignment horizontal="left" vertical="center" wrapText="1"/>
    </xf>
    <xf numFmtId="0" fontId="21" fillId="0" borderId="11" xfId="69" applyFont="1" applyFill="1" applyBorder="1" applyAlignment="1">
      <alignment horizontal="left" vertical="center" wrapText="1"/>
    </xf>
    <xf numFmtId="0" fontId="21" fillId="0" borderId="16" xfId="69" applyFont="1" applyFill="1" applyBorder="1" applyAlignment="1">
      <alignment horizontal="left" vertical="center" wrapText="1"/>
    </xf>
    <xf numFmtId="0" fontId="21" fillId="0" borderId="20" xfId="69" applyFont="1" applyFill="1" applyBorder="1" applyAlignment="1">
      <alignment horizontal="left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12" xfId="69" applyFont="1" applyFill="1" applyBorder="1" applyAlignment="1">
      <alignment horizontal="center" vertical="center" wrapText="1"/>
    </xf>
    <xf numFmtId="0" fontId="46" fillId="26" borderId="13" xfId="0" applyFont="1" applyFill="1" applyBorder="1" applyAlignment="1">
      <alignment horizontal="center" vertical="center"/>
    </xf>
    <xf numFmtId="0" fontId="46" fillId="26" borderId="14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 wrapText="1"/>
    </xf>
    <xf numFmtId="0" fontId="46" fillId="26" borderId="16" xfId="0" applyFont="1" applyFill="1" applyBorder="1" applyAlignment="1">
      <alignment horizontal="center" vertical="center"/>
    </xf>
    <xf numFmtId="0" fontId="22" fillId="0" borderId="19" xfId="69" applyFont="1" applyFill="1" applyBorder="1" applyAlignment="1">
      <alignment horizontal="center" vertical="center" wrapText="1"/>
    </xf>
    <xf numFmtId="0" fontId="22" fillId="0" borderId="16" xfId="88" applyFont="1" applyFill="1" applyBorder="1" applyAlignment="1">
      <alignment horizontal="center" vertical="center" wrapText="1"/>
    </xf>
  </cellXfs>
  <cellStyles count="187">
    <cellStyle name="_ET_STYLE_NoName_00_" xfId="2" xr:uid="{00000000-0005-0000-0000-000000000000}"/>
    <cellStyle name="0,0_x005f_x000d__x005f_x000a_NA_x005f_x000d__x005f_x000a_" xfId="3" xr:uid="{00000000-0005-0000-0000-000001000000}"/>
    <cellStyle name="20% - Accent1" xfId="4" xr:uid="{00000000-0005-0000-0000-000002000000}"/>
    <cellStyle name="20% - Accent1 2" xfId="89" xr:uid="{00000000-0005-0000-0000-000003000000}"/>
    <cellStyle name="20% - Accent2" xfId="5" xr:uid="{00000000-0005-0000-0000-000004000000}"/>
    <cellStyle name="20% - Accent2 2" xfId="90" xr:uid="{00000000-0005-0000-0000-000005000000}"/>
    <cellStyle name="20% - Accent3" xfId="6" xr:uid="{00000000-0005-0000-0000-000006000000}"/>
    <cellStyle name="20% - Accent3 2" xfId="91" xr:uid="{00000000-0005-0000-0000-000007000000}"/>
    <cellStyle name="20% - Accent4" xfId="7" xr:uid="{00000000-0005-0000-0000-000008000000}"/>
    <cellStyle name="20% - Accent4 2" xfId="92" xr:uid="{00000000-0005-0000-0000-000009000000}"/>
    <cellStyle name="20% - Accent5" xfId="8" xr:uid="{00000000-0005-0000-0000-00000A000000}"/>
    <cellStyle name="20% - Accent5 2" xfId="93" xr:uid="{00000000-0005-0000-0000-00000B000000}"/>
    <cellStyle name="20% - Accent6" xfId="9" xr:uid="{00000000-0005-0000-0000-00000C000000}"/>
    <cellStyle name="20% - Accent6 2" xfId="94" xr:uid="{00000000-0005-0000-0000-00000D000000}"/>
    <cellStyle name="20% - 强调文字颜色 1 2" xfId="10" xr:uid="{00000000-0005-0000-0000-00000E000000}"/>
    <cellStyle name="20% - 强调文字颜色 1 3" xfId="95" xr:uid="{00000000-0005-0000-0000-00000F000000}"/>
    <cellStyle name="20% - 强调文字颜色 2 2" xfId="11" xr:uid="{00000000-0005-0000-0000-000010000000}"/>
    <cellStyle name="20% - 强调文字颜色 2 3" xfId="96" xr:uid="{00000000-0005-0000-0000-000011000000}"/>
    <cellStyle name="20% - 强调文字颜色 3 2" xfId="12" xr:uid="{00000000-0005-0000-0000-000012000000}"/>
    <cellStyle name="20% - 强调文字颜色 3 3" xfId="97" xr:uid="{00000000-0005-0000-0000-000013000000}"/>
    <cellStyle name="20% - 强调文字颜色 4 2" xfId="13" xr:uid="{00000000-0005-0000-0000-000014000000}"/>
    <cellStyle name="20% - 强调文字颜色 4 3" xfId="98" xr:uid="{00000000-0005-0000-0000-000015000000}"/>
    <cellStyle name="20% - 强调文字颜色 5 2" xfId="14" xr:uid="{00000000-0005-0000-0000-000016000000}"/>
    <cellStyle name="20% - 强调文字颜色 5 3" xfId="99" xr:uid="{00000000-0005-0000-0000-000017000000}"/>
    <cellStyle name="20% - 强调文字颜色 6 2" xfId="15" xr:uid="{00000000-0005-0000-0000-000018000000}"/>
    <cellStyle name="20% - 强调文字颜色 6 3" xfId="100" xr:uid="{00000000-0005-0000-0000-000019000000}"/>
    <cellStyle name="40% - Accent1" xfId="16" xr:uid="{00000000-0005-0000-0000-00001A000000}"/>
    <cellStyle name="40% - Accent1 2" xfId="101" xr:uid="{00000000-0005-0000-0000-00001B000000}"/>
    <cellStyle name="40% - Accent2" xfId="17" xr:uid="{00000000-0005-0000-0000-00001C000000}"/>
    <cellStyle name="40% - Accent2 2" xfId="102" xr:uid="{00000000-0005-0000-0000-00001D000000}"/>
    <cellStyle name="40% - Accent3" xfId="18" xr:uid="{00000000-0005-0000-0000-00001E000000}"/>
    <cellStyle name="40% - Accent3 2" xfId="103" xr:uid="{00000000-0005-0000-0000-00001F000000}"/>
    <cellStyle name="40% - Accent4" xfId="19" xr:uid="{00000000-0005-0000-0000-000020000000}"/>
    <cellStyle name="40% - Accent4 2" xfId="104" xr:uid="{00000000-0005-0000-0000-000021000000}"/>
    <cellStyle name="40% - Accent5" xfId="20" xr:uid="{00000000-0005-0000-0000-000022000000}"/>
    <cellStyle name="40% - Accent5 2" xfId="105" xr:uid="{00000000-0005-0000-0000-000023000000}"/>
    <cellStyle name="40% - Accent6" xfId="21" xr:uid="{00000000-0005-0000-0000-000024000000}"/>
    <cellStyle name="40% - Accent6 2" xfId="106" xr:uid="{00000000-0005-0000-0000-000025000000}"/>
    <cellStyle name="40% - 强调文字颜色 1 2" xfId="22" xr:uid="{00000000-0005-0000-0000-000026000000}"/>
    <cellStyle name="40% - 强调文字颜色 1 3" xfId="107" xr:uid="{00000000-0005-0000-0000-000027000000}"/>
    <cellStyle name="40% - 强调文字颜色 2 2" xfId="23" xr:uid="{00000000-0005-0000-0000-000028000000}"/>
    <cellStyle name="40% - 强调文字颜色 2 3" xfId="108" xr:uid="{00000000-0005-0000-0000-000029000000}"/>
    <cellStyle name="40% - 强调文字颜色 3 2" xfId="24" xr:uid="{00000000-0005-0000-0000-00002A000000}"/>
    <cellStyle name="40% - 强调文字颜色 3 3" xfId="109" xr:uid="{00000000-0005-0000-0000-00002B000000}"/>
    <cellStyle name="40% - 强调文字颜色 4 2" xfId="25" xr:uid="{00000000-0005-0000-0000-00002C000000}"/>
    <cellStyle name="40% - 强调文字颜色 4 3" xfId="110" xr:uid="{00000000-0005-0000-0000-00002D000000}"/>
    <cellStyle name="40% - 强调文字颜色 5 2" xfId="26" xr:uid="{00000000-0005-0000-0000-00002E000000}"/>
    <cellStyle name="40% - 强调文字颜色 5 3" xfId="111" xr:uid="{00000000-0005-0000-0000-00002F000000}"/>
    <cellStyle name="40% - 强调文字颜色 6 2" xfId="27" xr:uid="{00000000-0005-0000-0000-000030000000}"/>
    <cellStyle name="40% - 强调文字颜色 6 3" xfId="112" xr:uid="{00000000-0005-0000-0000-000031000000}"/>
    <cellStyle name="60% - Accent1" xfId="28" xr:uid="{00000000-0005-0000-0000-000032000000}"/>
    <cellStyle name="60% - Accent1 2" xfId="113" xr:uid="{00000000-0005-0000-0000-000033000000}"/>
    <cellStyle name="60% - Accent2" xfId="29" xr:uid="{00000000-0005-0000-0000-000034000000}"/>
    <cellStyle name="60% - Accent2 2" xfId="114" xr:uid="{00000000-0005-0000-0000-000035000000}"/>
    <cellStyle name="60% - Accent3" xfId="30" xr:uid="{00000000-0005-0000-0000-000036000000}"/>
    <cellStyle name="60% - Accent3 2" xfId="115" xr:uid="{00000000-0005-0000-0000-000037000000}"/>
    <cellStyle name="60% - Accent4" xfId="31" xr:uid="{00000000-0005-0000-0000-000038000000}"/>
    <cellStyle name="60% - Accent4 2" xfId="116" xr:uid="{00000000-0005-0000-0000-000039000000}"/>
    <cellStyle name="60% - Accent5" xfId="32" xr:uid="{00000000-0005-0000-0000-00003A000000}"/>
    <cellStyle name="60% - Accent5 2" xfId="117" xr:uid="{00000000-0005-0000-0000-00003B000000}"/>
    <cellStyle name="60% - Accent6" xfId="33" xr:uid="{00000000-0005-0000-0000-00003C000000}"/>
    <cellStyle name="60% - Accent6 2" xfId="118" xr:uid="{00000000-0005-0000-0000-00003D000000}"/>
    <cellStyle name="60% - 强调文字颜色 1 2" xfId="34" xr:uid="{00000000-0005-0000-0000-00003E000000}"/>
    <cellStyle name="60% - 强调文字颜色 1 3" xfId="119" xr:uid="{00000000-0005-0000-0000-00003F000000}"/>
    <cellStyle name="60% - 强调文字颜色 2 2" xfId="35" xr:uid="{00000000-0005-0000-0000-000040000000}"/>
    <cellStyle name="60% - 强调文字颜色 2 3" xfId="120" xr:uid="{00000000-0005-0000-0000-000041000000}"/>
    <cellStyle name="60% - 强调文字颜色 3 2" xfId="36" xr:uid="{00000000-0005-0000-0000-000042000000}"/>
    <cellStyle name="60% - 强调文字颜色 3 3" xfId="121" xr:uid="{00000000-0005-0000-0000-000043000000}"/>
    <cellStyle name="60% - 强调文字颜色 4 2" xfId="37" xr:uid="{00000000-0005-0000-0000-000044000000}"/>
    <cellStyle name="60% - 强调文字颜色 4 3" xfId="122" xr:uid="{00000000-0005-0000-0000-000045000000}"/>
    <cellStyle name="60% - 强调文字颜色 5 2" xfId="38" xr:uid="{00000000-0005-0000-0000-000046000000}"/>
    <cellStyle name="60% - 强调文字颜色 5 3" xfId="123" xr:uid="{00000000-0005-0000-0000-000047000000}"/>
    <cellStyle name="60% - 强调文字颜色 6 2" xfId="39" xr:uid="{00000000-0005-0000-0000-000048000000}"/>
    <cellStyle name="60% - 强调文字颜色 6 3" xfId="124" xr:uid="{00000000-0005-0000-0000-000049000000}"/>
    <cellStyle name="Accent1" xfId="40" xr:uid="{00000000-0005-0000-0000-00004A000000}"/>
    <cellStyle name="Accent1 2" xfId="125" xr:uid="{00000000-0005-0000-0000-00004B000000}"/>
    <cellStyle name="Accent2" xfId="41" xr:uid="{00000000-0005-0000-0000-00004C000000}"/>
    <cellStyle name="Accent2 2" xfId="126" xr:uid="{00000000-0005-0000-0000-00004D000000}"/>
    <cellStyle name="Accent3" xfId="42" xr:uid="{00000000-0005-0000-0000-00004E000000}"/>
    <cellStyle name="Accent3 2" xfId="127" xr:uid="{00000000-0005-0000-0000-00004F000000}"/>
    <cellStyle name="Accent4" xfId="43" xr:uid="{00000000-0005-0000-0000-000050000000}"/>
    <cellStyle name="Accent4 2" xfId="128" xr:uid="{00000000-0005-0000-0000-000051000000}"/>
    <cellStyle name="Accent5" xfId="44" xr:uid="{00000000-0005-0000-0000-000052000000}"/>
    <cellStyle name="Accent5 2" xfId="129" xr:uid="{00000000-0005-0000-0000-000053000000}"/>
    <cellStyle name="Accent6" xfId="45" xr:uid="{00000000-0005-0000-0000-000054000000}"/>
    <cellStyle name="Accent6 2" xfId="130" xr:uid="{00000000-0005-0000-0000-000055000000}"/>
    <cellStyle name="Bad" xfId="46" xr:uid="{00000000-0005-0000-0000-000056000000}"/>
    <cellStyle name="Bad 2" xfId="131" xr:uid="{00000000-0005-0000-0000-000057000000}"/>
    <cellStyle name="Calculation" xfId="47" xr:uid="{00000000-0005-0000-0000-000058000000}"/>
    <cellStyle name="Calculation 2" xfId="132" xr:uid="{00000000-0005-0000-0000-000059000000}"/>
    <cellStyle name="Check Cell" xfId="48" xr:uid="{00000000-0005-0000-0000-00005A000000}"/>
    <cellStyle name="Check Cell 2" xfId="133" xr:uid="{00000000-0005-0000-0000-00005B000000}"/>
    <cellStyle name="Explanatory Text" xfId="49" xr:uid="{00000000-0005-0000-0000-00005C000000}"/>
    <cellStyle name="Explanatory Text 2" xfId="134" xr:uid="{00000000-0005-0000-0000-00005D000000}"/>
    <cellStyle name="Good" xfId="50" xr:uid="{00000000-0005-0000-0000-000066000000}"/>
    <cellStyle name="Good 2" xfId="135" xr:uid="{00000000-0005-0000-0000-000067000000}"/>
    <cellStyle name="Heading 1" xfId="51" xr:uid="{00000000-0005-0000-0000-000068000000}"/>
    <cellStyle name="Heading 1 2" xfId="136" xr:uid="{00000000-0005-0000-0000-000069000000}"/>
    <cellStyle name="Heading 2" xfId="52" xr:uid="{00000000-0005-0000-0000-00006A000000}"/>
    <cellStyle name="Heading 2 2" xfId="137" xr:uid="{00000000-0005-0000-0000-00006B000000}"/>
    <cellStyle name="Heading 3" xfId="53" xr:uid="{00000000-0005-0000-0000-00006C000000}"/>
    <cellStyle name="Heading 3 2" xfId="138" xr:uid="{00000000-0005-0000-0000-00006D000000}"/>
    <cellStyle name="Heading 4" xfId="54" xr:uid="{00000000-0005-0000-0000-00006E000000}"/>
    <cellStyle name="Heading 4 2" xfId="139" xr:uid="{00000000-0005-0000-0000-00006F000000}"/>
    <cellStyle name="Input" xfId="55" xr:uid="{00000000-0005-0000-0000-000078000000}"/>
    <cellStyle name="Input 2" xfId="140" xr:uid="{00000000-0005-0000-0000-000079000000}"/>
    <cellStyle name="Linked Cell" xfId="56" xr:uid="{00000000-0005-0000-0000-00007A000000}"/>
    <cellStyle name="Linked Cell 2" xfId="141" xr:uid="{00000000-0005-0000-0000-00007B000000}"/>
    <cellStyle name="Neutral" xfId="57" xr:uid="{00000000-0005-0000-0000-00007C000000}"/>
    <cellStyle name="Neutral 2" xfId="142" xr:uid="{00000000-0005-0000-0000-00007D000000}"/>
    <cellStyle name="Note" xfId="58" xr:uid="{00000000-0005-0000-0000-00007F000000}"/>
    <cellStyle name="Note 2" xfId="143" xr:uid="{00000000-0005-0000-0000-000080000000}"/>
    <cellStyle name="Output" xfId="59" xr:uid="{00000000-0005-0000-0000-000081000000}"/>
    <cellStyle name="Output 2" xfId="144" xr:uid="{00000000-0005-0000-0000-000082000000}"/>
    <cellStyle name="Title" xfId="60" xr:uid="{00000000-0005-0000-0000-000083000000}"/>
    <cellStyle name="Title 2" xfId="145" xr:uid="{00000000-0005-0000-0000-000084000000}"/>
    <cellStyle name="Total" xfId="61" xr:uid="{00000000-0005-0000-0000-000085000000}"/>
    <cellStyle name="Total 2" xfId="146" xr:uid="{00000000-0005-0000-0000-000086000000}"/>
    <cellStyle name="Warning Text" xfId="62" xr:uid="{00000000-0005-0000-0000-000087000000}"/>
    <cellStyle name="Warning Text 2" xfId="147" xr:uid="{00000000-0005-0000-0000-000088000000}"/>
    <cellStyle name="标题 1 2" xfId="64" xr:uid="{00000000-0005-0000-0000-000089000000}"/>
    <cellStyle name="标题 1 3" xfId="149" xr:uid="{00000000-0005-0000-0000-00008A000000}"/>
    <cellStyle name="标题 2 2" xfId="65" xr:uid="{00000000-0005-0000-0000-00008B000000}"/>
    <cellStyle name="标题 2 3" xfId="150" xr:uid="{00000000-0005-0000-0000-00008C000000}"/>
    <cellStyle name="标题 3 2" xfId="66" xr:uid="{00000000-0005-0000-0000-00008D000000}"/>
    <cellStyle name="标题 3 3" xfId="151" xr:uid="{00000000-0005-0000-0000-00008E000000}"/>
    <cellStyle name="标题 4 2" xfId="67" xr:uid="{00000000-0005-0000-0000-00008F000000}"/>
    <cellStyle name="标题 4 3" xfId="152" xr:uid="{00000000-0005-0000-0000-000090000000}"/>
    <cellStyle name="标题 5" xfId="63" xr:uid="{00000000-0005-0000-0000-000091000000}"/>
    <cellStyle name="标题 6" xfId="148" xr:uid="{00000000-0005-0000-0000-000092000000}"/>
    <cellStyle name="差 2" xfId="68" xr:uid="{00000000-0005-0000-0000-000093000000}"/>
    <cellStyle name="差 3" xfId="153" xr:uid="{00000000-0005-0000-0000-000094000000}"/>
    <cellStyle name="常规" xfId="0" builtinId="0"/>
    <cellStyle name="常规 2" xfId="69" xr:uid="{00000000-0005-0000-0000-000095000000}"/>
    <cellStyle name="常规 2 2" xfId="154" xr:uid="{00000000-0005-0000-0000-000096000000}"/>
    <cellStyle name="常规 3" xfId="70" xr:uid="{00000000-0005-0000-0000-000097000000}"/>
    <cellStyle name="常规 3 2" xfId="155" xr:uid="{00000000-0005-0000-0000-000098000000}"/>
    <cellStyle name="常规 4" xfId="1" xr:uid="{00000000-0005-0000-0000-000099000000}"/>
    <cellStyle name="常规 5" xfId="88" xr:uid="{00000000-0005-0000-0000-00009A000000}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好 2" xfId="71" xr:uid="{00000000-0005-0000-0000-00009B000000}"/>
    <cellStyle name="好 3" xfId="156" xr:uid="{00000000-0005-0000-0000-00009C000000}"/>
    <cellStyle name="汇总 2" xfId="72" xr:uid="{00000000-0005-0000-0000-00009D000000}"/>
    <cellStyle name="汇总 3" xfId="157" xr:uid="{00000000-0005-0000-0000-00009E000000}"/>
    <cellStyle name="计算 2" xfId="73" xr:uid="{00000000-0005-0000-0000-00009F000000}"/>
    <cellStyle name="计算 3" xfId="158" xr:uid="{00000000-0005-0000-0000-0000A0000000}"/>
    <cellStyle name="检查单元格 2" xfId="74" xr:uid="{00000000-0005-0000-0000-0000A1000000}"/>
    <cellStyle name="检查单元格 3" xfId="159" xr:uid="{00000000-0005-0000-0000-0000A2000000}"/>
    <cellStyle name="警告文本 2" xfId="75" xr:uid="{00000000-0005-0000-0000-0000A3000000}"/>
    <cellStyle name="警告文本 3" xfId="160" xr:uid="{00000000-0005-0000-0000-0000A4000000}"/>
    <cellStyle name="链接单元格 2" xfId="76" xr:uid="{00000000-0005-0000-0000-0000A5000000}"/>
    <cellStyle name="链接单元格 3" xfId="161" xr:uid="{00000000-0005-0000-0000-0000A6000000}"/>
    <cellStyle name="强调文字颜色 1 2" xfId="77" xr:uid="{00000000-0005-0000-0000-0000A7000000}"/>
    <cellStyle name="强调文字颜色 1 3" xfId="162" xr:uid="{00000000-0005-0000-0000-0000A8000000}"/>
    <cellStyle name="强调文字颜色 2 2" xfId="78" xr:uid="{00000000-0005-0000-0000-0000A9000000}"/>
    <cellStyle name="强调文字颜色 2 3" xfId="163" xr:uid="{00000000-0005-0000-0000-0000AA000000}"/>
    <cellStyle name="强调文字颜色 3 2" xfId="79" xr:uid="{00000000-0005-0000-0000-0000AB000000}"/>
    <cellStyle name="强调文字颜色 3 3" xfId="164" xr:uid="{00000000-0005-0000-0000-0000AC000000}"/>
    <cellStyle name="强调文字颜色 4 2" xfId="80" xr:uid="{00000000-0005-0000-0000-0000AD000000}"/>
    <cellStyle name="强调文字颜色 4 3" xfId="165" xr:uid="{00000000-0005-0000-0000-0000AE000000}"/>
    <cellStyle name="强调文字颜色 5 2" xfId="81" xr:uid="{00000000-0005-0000-0000-0000AF000000}"/>
    <cellStyle name="强调文字颜色 5 3" xfId="166" xr:uid="{00000000-0005-0000-0000-0000B0000000}"/>
    <cellStyle name="强调文字颜色 6 2" xfId="82" xr:uid="{00000000-0005-0000-0000-0000B1000000}"/>
    <cellStyle name="强调文字颜色 6 3" xfId="167" xr:uid="{00000000-0005-0000-0000-0000B2000000}"/>
    <cellStyle name="输出 2" xfId="83" xr:uid="{00000000-0005-0000-0000-0000B3000000}"/>
    <cellStyle name="输出 3" xfId="168" xr:uid="{00000000-0005-0000-0000-0000B4000000}"/>
    <cellStyle name="输入 2" xfId="84" xr:uid="{00000000-0005-0000-0000-0000B5000000}"/>
    <cellStyle name="输入 3" xfId="169" xr:uid="{00000000-0005-0000-0000-0000B6000000}"/>
    <cellStyle name="样式 1" xfId="85" xr:uid="{00000000-0005-0000-0000-0000B7000000}"/>
    <cellStyle name="一般_Sheet1" xfId="86" xr:uid="{00000000-0005-0000-0000-0000B8000000}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注释 2" xfId="87" xr:uid="{00000000-0005-0000-0000-0000B9000000}"/>
    <cellStyle name="注释 3" xfId="170" xr:uid="{00000000-0005-0000-0000-0000B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K55"/>
  <sheetViews>
    <sheetView tabSelected="1" zoomScale="70" zoomScaleNormal="70" zoomScalePageLayoutView="80" workbookViewId="0">
      <pane ySplit="2" topLeftCell="A39" activePane="bottomLeft" state="frozen"/>
      <selection pane="bottomLeft" sqref="A1:G1"/>
    </sheetView>
  </sheetViews>
  <sheetFormatPr defaultColWidth="8.86328125" defaultRowHeight="13.5" x14ac:dyDescent="0.3"/>
  <cols>
    <col min="1" max="1" width="23.59765625" style="2" customWidth="1"/>
    <col min="2" max="2" width="46" style="2" customWidth="1"/>
    <col min="3" max="3" width="63.1328125" style="2" customWidth="1"/>
    <col min="4" max="4" width="9.59765625" style="3" customWidth="1"/>
    <col min="5" max="6" width="10.59765625" style="2" customWidth="1"/>
    <col min="7" max="7" width="14.86328125" style="20" customWidth="1"/>
    <col min="8" max="8" width="12.73046875" style="46" bestFit="1" customWidth="1"/>
    <col min="9" max="10" width="8.86328125" style="46"/>
    <col min="11" max="11" width="11.53125" style="46" bestFit="1" customWidth="1"/>
    <col min="12" max="16384" width="8.86328125" style="1"/>
  </cols>
  <sheetData>
    <row r="1" spans="1:11" ht="44.25" customHeight="1" x14ac:dyDescent="0.3">
      <c r="A1" s="63" t="s">
        <v>96</v>
      </c>
      <c r="B1" s="63"/>
      <c r="C1" s="63"/>
      <c r="D1" s="63"/>
      <c r="E1" s="63"/>
      <c r="F1" s="63"/>
      <c r="G1" s="63"/>
    </row>
    <row r="2" spans="1:11" ht="43.9" x14ac:dyDescent="0.3">
      <c r="A2" s="64" t="s">
        <v>8</v>
      </c>
      <c r="B2" s="64"/>
      <c r="C2" s="9" t="s">
        <v>0</v>
      </c>
      <c r="D2" s="9" t="s">
        <v>4</v>
      </c>
      <c r="E2" s="10" t="s">
        <v>3</v>
      </c>
      <c r="F2" s="10" t="s">
        <v>2</v>
      </c>
      <c r="G2" s="19" t="s">
        <v>1</v>
      </c>
      <c r="H2" s="37" t="s">
        <v>4</v>
      </c>
      <c r="I2" s="38" t="s">
        <v>3</v>
      </c>
      <c r="J2" s="38" t="s">
        <v>2</v>
      </c>
      <c r="K2" s="39" t="s">
        <v>1</v>
      </c>
    </row>
    <row r="3" spans="1:11" ht="31.5" customHeight="1" x14ac:dyDescent="0.3">
      <c r="A3" s="69" t="s">
        <v>5</v>
      </c>
      <c r="B3" s="65" t="s">
        <v>48</v>
      </c>
      <c r="C3" s="5" t="s">
        <v>9</v>
      </c>
      <c r="D3" s="7">
        <v>490</v>
      </c>
      <c r="E3" s="6">
        <v>1</v>
      </c>
      <c r="F3" s="6">
        <v>100</v>
      </c>
      <c r="G3" s="43">
        <f>D3*E3*F3</f>
        <v>49000</v>
      </c>
      <c r="H3" s="34">
        <v>490</v>
      </c>
      <c r="I3" s="25">
        <v>1</v>
      </c>
      <c r="J3" s="25">
        <v>100</v>
      </c>
      <c r="K3" s="25">
        <f>H3*I3*J3</f>
        <v>49000</v>
      </c>
    </row>
    <row r="4" spans="1:11" ht="53.25" customHeight="1" x14ac:dyDescent="0.3">
      <c r="A4" s="70"/>
      <c r="B4" s="66"/>
      <c r="C4" s="5" t="s">
        <v>13</v>
      </c>
      <c r="D4" s="7">
        <v>500</v>
      </c>
      <c r="E4" s="6">
        <v>1</v>
      </c>
      <c r="F4" s="6">
        <v>300</v>
      </c>
      <c r="G4" s="43">
        <f t="shared" ref="G4:G51" si="0">D4*E4*F4</f>
        <v>150000</v>
      </c>
      <c r="H4" s="34">
        <v>500</v>
      </c>
      <c r="I4" s="25">
        <v>1</v>
      </c>
      <c r="J4" s="25">
        <v>256</v>
      </c>
      <c r="K4" s="25">
        <f t="shared" ref="K4:K51" si="1">H4*I4*J4</f>
        <v>128000</v>
      </c>
    </row>
    <row r="5" spans="1:11" ht="37.15" customHeight="1" x14ac:dyDescent="0.3">
      <c r="A5" s="70"/>
      <c r="B5" s="67" t="s">
        <v>49</v>
      </c>
      <c r="C5" s="5" t="s">
        <v>9</v>
      </c>
      <c r="D5" s="8">
        <v>500</v>
      </c>
      <c r="E5" s="18">
        <v>1</v>
      </c>
      <c r="F5" s="4">
        <v>230</v>
      </c>
      <c r="G5" s="43">
        <f t="shared" si="0"/>
        <v>115000</v>
      </c>
      <c r="H5" s="34">
        <v>500</v>
      </c>
      <c r="I5" s="25">
        <v>1</v>
      </c>
      <c r="J5" s="25">
        <v>220</v>
      </c>
      <c r="K5" s="25">
        <f t="shared" si="1"/>
        <v>110000</v>
      </c>
    </row>
    <row r="6" spans="1:11" ht="49.5" customHeight="1" x14ac:dyDescent="0.3">
      <c r="A6" s="70"/>
      <c r="B6" s="67"/>
      <c r="C6" s="5" t="s">
        <v>13</v>
      </c>
      <c r="D6" s="8">
        <v>500</v>
      </c>
      <c r="E6" s="18">
        <v>1</v>
      </c>
      <c r="F6" s="4">
        <v>120</v>
      </c>
      <c r="G6" s="43">
        <f t="shared" si="0"/>
        <v>60000</v>
      </c>
      <c r="H6" s="34">
        <v>500</v>
      </c>
      <c r="I6" s="25">
        <v>1</v>
      </c>
      <c r="J6" s="25">
        <v>100</v>
      </c>
      <c r="K6" s="25">
        <f t="shared" si="1"/>
        <v>50000</v>
      </c>
    </row>
    <row r="7" spans="1:11" ht="40.15" customHeight="1" x14ac:dyDescent="0.3">
      <c r="A7" s="70"/>
      <c r="B7" s="68" t="s">
        <v>50</v>
      </c>
      <c r="C7" s="5" t="s">
        <v>39</v>
      </c>
      <c r="D7" s="24">
        <v>450</v>
      </c>
      <c r="E7" s="18">
        <v>1</v>
      </c>
      <c r="F7" s="25">
        <v>100</v>
      </c>
      <c r="G7" s="43">
        <f t="shared" si="0"/>
        <v>45000</v>
      </c>
      <c r="H7" s="34">
        <v>450</v>
      </c>
      <c r="I7" s="25">
        <v>1</v>
      </c>
      <c r="J7" s="25">
        <v>100</v>
      </c>
      <c r="K7" s="25">
        <f t="shared" si="1"/>
        <v>45000</v>
      </c>
    </row>
    <row r="8" spans="1:11" ht="43.5" customHeight="1" x14ac:dyDescent="0.3">
      <c r="A8" s="70"/>
      <c r="B8" s="66"/>
      <c r="C8" s="5" t="s">
        <v>39</v>
      </c>
      <c r="D8" s="24">
        <v>450</v>
      </c>
      <c r="E8" s="18">
        <v>1</v>
      </c>
      <c r="F8" s="25">
        <v>50</v>
      </c>
      <c r="G8" s="43" t="s">
        <v>36</v>
      </c>
      <c r="H8" s="34">
        <v>450</v>
      </c>
      <c r="I8" s="25">
        <v>1</v>
      </c>
      <c r="J8" s="25">
        <v>30</v>
      </c>
      <c r="K8" s="25">
        <f t="shared" si="1"/>
        <v>13500</v>
      </c>
    </row>
    <row r="9" spans="1:11" ht="87.75" customHeight="1" x14ac:dyDescent="0.3">
      <c r="A9" s="70"/>
      <c r="B9" s="5" t="s">
        <v>51</v>
      </c>
      <c r="C9" s="5" t="s">
        <v>67</v>
      </c>
      <c r="D9" s="7">
        <v>600</v>
      </c>
      <c r="E9" s="6">
        <v>1</v>
      </c>
      <c r="F9" s="4">
        <v>100</v>
      </c>
      <c r="G9" s="43" t="s">
        <v>36</v>
      </c>
      <c r="H9" s="34">
        <v>600</v>
      </c>
      <c r="I9" s="25">
        <v>0</v>
      </c>
      <c r="J9" s="25">
        <v>0</v>
      </c>
      <c r="K9" s="25">
        <f t="shared" si="1"/>
        <v>0</v>
      </c>
    </row>
    <row r="10" spans="1:11" ht="87.75" customHeight="1" x14ac:dyDescent="0.3">
      <c r="A10" s="70"/>
      <c r="B10" s="21" t="s">
        <v>57</v>
      </c>
      <c r="C10" s="5" t="s">
        <v>68</v>
      </c>
      <c r="D10" s="34">
        <v>850</v>
      </c>
      <c r="E10" s="26">
        <v>2</v>
      </c>
      <c r="F10" s="25">
        <v>100</v>
      </c>
      <c r="G10" s="43" t="s">
        <v>36</v>
      </c>
      <c r="H10" s="34">
        <v>800</v>
      </c>
      <c r="I10" s="25">
        <v>1</v>
      </c>
      <c r="J10" s="25">
        <v>60</v>
      </c>
      <c r="K10" s="25">
        <f t="shared" si="1"/>
        <v>48000</v>
      </c>
    </row>
    <row r="11" spans="1:11" ht="30" customHeight="1" x14ac:dyDescent="0.3">
      <c r="A11" s="57" t="s">
        <v>6</v>
      </c>
      <c r="B11" s="57" t="s">
        <v>34</v>
      </c>
      <c r="C11" s="11" t="s">
        <v>33</v>
      </c>
      <c r="D11" s="34">
        <v>60</v>
      </c>
      <c r="E11" s="6">
        <v>1</v>
      </c>
      <c r="F11" s="6">
        <v>400</v>
      </c>
      <c r="G11" s="43">
        <f t="shared" si="0"/>
        <v>24000</v>
      </c>
      <c r="H11" s="34">
        <v>60</v>
      </c>
      <c r="I11" s="26">
        <v>1</v>
      </c>
      <c r="J11" s="25">
        <v>350</v>
      </c>
      <c r="K11" s="25">
        <f t="shared" si="1"/>
        <v>21000</v>
      </c>
    </row>
    <row r="12" spans="1:11" ht="30" customHeight="1" x14ac:dyDescent="0.3">
      <c r="A12" s="58"/>
      <c r="B12" s="58"/>
      <c r="C12" s="28" t="s">
        <v>41</v>
      </c>
      <c r="D12" s="34">
        <v>60</v>
      </c>
      <c r="E12" s="6">
        <v>1</v>
      </c>
      <c r="F12" s="26">
        <v>350</v>
      </c>
      <c r="G12" s="43">
        <f t="shared" si="0"/>
        <v>21000</v>
      </c>
      <c r="H12" s="34">
        <v>60</v>
      </c>
      <c r="I12" s="26">
        <v>1</v>
      </c>
      <c r="J12" s="25">
        <v>300</v>
      </c>
      <c r="K12" s="25">
        <f t="shared" si="1"/>
        <v>18000</v>
      </c>
    </row>
    <row r="13" spans="1:11" ht="30" customHeight="1" x14ac:dyDescent="0.3">
      <c r="A13" s="58"/>
      <c r="B13" s="58"/>
      <c r="C13" s="5" t="s">
        <v>42</v>
      </c>
      <c r="D13" s="34">
        <v>60</v>
      </c>
      <c r="E13" s="6">
        <v>1</v>
      </c>
      <c r="F13" s="4">
        <v>150</v>
      </c>
      <c r="G13" s="43">
        <f t="shared" si="0"/>
        <v>9000</v>
      </c>
      <c r="H13" s="34">
        <v>60</v>
      </c>
      <c r="I13" s="26">
        <v>1</v>
      </c>
      <c r="J13" s="25">
        <v>123</v>
      </c>
      <c r="K13" s="25">
        <f t="shared" si="1"/>
        <v>7380</v>
      </c>
    </row>
    <row r="14" spans="1:11" ht="30" customHeight="1" x14ac:dyDescent="0.3">
      <c r="A14" s="58"/>
      <c r="B14" s="58"/>
      <c r="C14" s="11" t="s">
        <v>35</v>
      </c>
      <c r="D14" s="34">
        <v>60</v>
      </c>
      <c r="E14" s="6">
        <v>1</v>
      </c>
      <c r="F14" s="6">
        <v>100</v>
      </c>
      <c r="G14" s="43">
        <f t="shared" si="0"/>
        <v>6000</v>
      </c>
      <c r="H14" s="34">
        <v>60</v>
      </c>
      <c r="I14" s="26">
        <v>1</v>
      </c>
      <c r="J14" s="25">
        <v>0</v>
      </c>
      <c r="K14" s="25">
        <f t="shared" si="1"/>
        <v>0</v>
      </c>
    </row>
    <row r="15" spans="1:11" ht="30" customHeight="1" x14ac:dyDescent="0.3">
      <c r="A15" s="58"/>
      <c r="B15" s="58"/>
      <c r="C15" s="28" t="s">
        <v>58</v>
      </c>
      <c r="D15" s="34">
        <v>60</v>
      </c>
      <c r="E15" s="26">
        <v>1</v>
      </c>
      <c r="F15" s="26">
        <v>100</v>
      </c>
      <c r="G15" s="43">
        <f t="shared" si="0"/>
        <v>6000</v>
      </c>
      <c r="H15" s="34">
        <v>60</v>
      </c>
      <c r="I15" s="26">
        <v>1</v>
      </c>
      <c r="J15" s="25">
        <v>0</v>
      </c>
      <c r="K15" s="25">
        <f t="shared" si="1"/>
        <v>0</v>
      </c>
    </row>
    <row r="16" spans="1:11" ht="30" customHeight="1" x14ac:dyDescent="0.3">
      <c r="A16" s="58"/>
      <c r="B16" s="59"/>
      <c r="C16" s="41" t="s">
        <v>76</v>
      </c>
      <c r="D16" s="34"/>
      <c r="E16" s="26"/>
      <c r="F16" s="26"/>
      <c r="G16" s="43"/>
      <c r="H16" s="34">
        <v>168</v>
      </c>
      <c r="I16" s="26">
        <v>1</v>
      </c>
      <c r="J16" s="25">
        <v>18</v>
      </c>
      <c r="K16" s="25">
        <f t="shared" si="1"/>
        <v>3024</v>
      </c>
    </row>
    <row r="17" spans="1:11" ht="30" customHeight="1" x14ac:dyDescent="0.3">
      <c r="A17" s="59"/>
      <c r="B17" s="40" t="s">
        <v>77</v>
      </c>
      <c r="C17" s="36" t="s">
        <v>42</v>
      </c>
      <c r="D17" s="34"/>
      <c r="E17" s="26"/>
      <c r="F17" s="26"/>
      <c r="G17" s="43"/>
      <c r="H17" s="34">
        <v>60</v>
      </c>
      <c r="I17" s="26">
        <v>1</v>
      </c>
      <c r="J17" s="25">
        <v>41</v>
      </c>
      <c r="K17" s="25">
        <f t="shared" si="1"/>
        <v>2460</v>
      </c>
    </row>
    <row r="18" spans="1:11" ht="36.75" customHeight="1" x14ac:dyDescent="0.3">
      <c r="A18" s="76" t="s">
        <v>7</v>
      </c>
      <c r="B18" s="5" t="s">
        <v>38</v>
      </c>
      <c r="C18" s="5" t="s">
        <v>45</v>
      </c>
      <c r="D18" s="7">
        <v>800</v>
      </c>
      <c r="E18" s="6">
        <v>2</v>
      </c>
      <c r="F18" s="6">
        <v>10</v>
      </c>
      <c r="G18" s="43">
        <f t="shared" si="0"/>
        <v>16000</v>
      </c>
      <c r="H18" s="34">
        <v>800</v>
      </c>
      <c r="I18" s="25">
        <v>2</v>
      </c>
      <c r="J18" s="25">
        <v>8</v>
      </c>
      <c r="K18" s="25">
        <f t="shared" si="1"/>
        <v>12800</v>
      </c>
    </row>
    <row r="19" spans="1:11" ht="28.9" customHeight="1" x14ac:dyDescent="0.3">
      <c r="A19" s="76"/>
      <c r="B19" s="21" t="s">
        <v>69</v>
      </c>
      <c r="C19" s="5" t="s">
        <v>43</v>
      </c>
      <c r="D19" s="30">
        <v>800</v>
      </c>
      <c r="E19" s="26">
        <v>2</v>
      </c>
      <c r="F19" s="26">
        <v>10</v>
      </c>
      <c r="G19" s="43">
        <f t="shared" si="0"/>
        <v>16000</v>
      </c>
      <c r="H19" s="34">
        <v>800</v>
      </c>
      <c r="I19" s="25">
        <v>2</v>
      </c>
      <c r="J19" s="25">
        <v>8</v>
      </c>
      <c r="K19" s="25">
        <f t="shared" si="1"/>
        <v>12800</v>
      </c>
    </row>
    <row r="20" spans="1:11" ht="28.9" customHeight="1" x14ac:dyDescent="0.3">
      <c r="A20" s="76"/>
      <c r="B20" s="41" t="s">
        <v>94</v>
      </c>
      <c r="C20" s="21" t="s">
        <v>95</v>
      </c>
      <c r="D20" s="34"/>
      <c r="E20" s="26"/>
      <c r="F20" s="26"/>
      <c r="G20" s="43"/>
      <c r="H20" s="34">
        <v>800</v>
      </c>
      <c r="I20" s="25">
        <v>1</v>
      </c>
      <c r="J20" s="25">
        <v>2</v>
      </c>
      <c r="K20" s="25">
        <f t="shared" si="1"/>
        <v>1600</v>
      </c>
    </row>
    <row r="21" spans="1:11" ht="32.25" customHeight="1" x14ac:dyDescent="0.3">
      <c r="A21" s="76"/>
      <c r="B21" s="21" t="s">
        <v>60</v>
      </c>
      <c r="C21" s="21" t="s">
        <v>70</v>
      </c>
      <c r="D21" s="32">
        <v>1600</v>
      </c>
      <c r="E21" s="26">
        <v>1</v>
      </c>
      <c r="F21" s="26">
        <v>28</v>
      </c>
      <c r="G21" s="43">
        <f t="shared" si="0"/>
        <v>44800</v>
      </c>
      <c r="H21" s="34">
        <v>1600</v>
      </c>
      <c r="I21" s="25">
        <v>1</v>
      </c>
      <c r="J21" s="25">
        <v>21</v>
      </c>
      <c r="K21" s="25">
        <f t="shared" si="1"/>
        <v>33600</v>
      </c>
    </row>
    <row r="22" spans="1:11" ht="32.25" customHeight="1" x14ac:dyDescent="0.3">
      <c r="A22" s="76"/>
      <c r="B22" s="21" t="s">
        <v>59</v>
      </c>
      <c r="C22" s="21"/>
      <c r="D22" s="34">
        <v>1600</v>
      </c>
      <c r="E22" s="26">
        <v>1</v>
      </c>
      <c r="F22" s="26">
        <v>1</v>
      </c>
      <c r="G22" s="43">
        <f t="shared" si="0"/>
        <v>1600</v>
      </c>
      <c r="H22" s="34">
        <v>1600</v>
      </c>
      <c r="I22" s="25">
        <v>1</v>
      </c>
      <c r="J22" s="25">
        <v>2</v>
      </c>
      <c r="K22" s="25">
        <f t="shared" si="1"/>
        <v>3200</v>
      </c>
    </row>
    <row r="23" spans="1:11" ht="27.75" x14ac:dyDescent="0.3">
      <c r="A23" s="76"/>
      <c r="B23" s="5" t="s">
        <v>37</v>
      </c>
      <c r="C23" s="5" t="s">
        <v>56</v>
      </c>
      <c r="D23" s="31">
        <v>800</v>
      </c>
      <c r="E23" s="6">
        <v>3</v>
      </c>
      <c r="F23" s="6">
        <v>5</v>
      </c>
      <c r="G23" s="43">
        <f t="shared" si="0"/>
        <v>12000</v>
      </c>
      <c r="H23" s="34">
        <v>800</v>
      </c>
      <c r="I23" s="25">
        <v>3</v>
      </c>
      <c r="J23" s="25">
        <v>3</v>
      </c>
      <c r="K23" s="25">
        <f t="shared" si="1"/>
        <v>7200</v>
      </c>
    </row>
    <row r="24" spans="1:11" ht="40.5" customHeight="1" x14ac:dyDescent="0.3">
      <c r="A24" s="76"/>
      <c r="B24" s="21" t="s">
        <v>61</v>
      </c>
      <c r="C24" s="5" t="s">
        <v>56</v>
      </c>
      <c r="D24" s="31">
        <v>800</v>
      </c>
      <c r="E24" s="6">
        <v>3</v>
      </c>
      <c r="F24" s="6">
        <v>5</v>
      </c>
      <c r="G24" s="43">
        <f t="shared" si="0"/>
        <v>12000</v>
      </c>
      <c r="H24" s="34">
        <v>800</v>
      </c>
      <c r="I24" s="25">
        <v>3</v>
      </c>
      <c r="J24" s="25">
        <v>3</v>
      </c>
      <c r="K24" s="25">
        <f t="shared" si="1"/>
        <v>7200</v>
      </c>
    </row>
    <row r="25" spans="1:11" ht="27.75" x14ac:dyDescent="0.3">
      <c r="A25" s="76"/>
      <c r="B25" s="5" t="s">
        <v>19</v>
      </c>
      <c r="C25" s="5" t="s">
        <v>14</v>
      </c>
      <c r="D25" s="7">
        <v>1.5</v>
      </c>
      <c r="E25" s="6">
        <v>2</v>
      </c>
      <c r="F25" s="6">
        <v>1000</v>
      </c>
      <c r="G25" s="43">
        <f t="shared" si="0"/>
        <v>3000</v>
      </c>
      <c r="H25" s="34">
        <v>1.5</v>
      </c>
      <c r="I25" s="25">
        <v>2</v>
      </c>
      <c r="J25" s="25">
        <v>1000</v>
      </c>
      <c r="K25" s="25">
        <f t="shared" si="1"/>
        <v>3000</v>
      </c>
    </row>
    <row r="26" spans="1:11" ht="51.75" customHeight="1" x14ac:dyDescent="0.3">
      <c r="A26" s="76"/>
      <c r="B26" s="21" t="s">
        <v>71</v>
      </c>
      <c r="C26" s="21" t="s">
        <v>73</v>
      </c>
      <c r="D26" s="29">
        <v>25000</v>
      </c>
      <c r="E26" s="26">
        <v>1</v>
      </c>
      <c r="F26" s="26">
        <v>1</v>
      </c>
      <c r="G26" s="43">
        <f t="shared" si="0"/>
        <v>25000</v>
      </c>
      <c r="H26" s="42">
        <v>23394.48</v>
      </c>
      <c r="I26" s="25">
        <v>1</v>
      </c>
      <c r="J26" s="25">
        <v>1</v>
      </c>
      <c r="K26" s="25">
        <f t="shared" si="1"/>
        <v>23394.48</v>
      </c>
    </row>
    <row r="27" spans="1:11" ht="27.75" x14ac:dyDescent="0.3">
      <c r="A27" s="58" t="s">
        <v>12</v>
      </c>
      <c r="B27" s="5" t="s">
        <v>18</v>
      </c>
      <c r="C27" s="5" t="s">
        <v>27</v>
      </c>
      <c r="D27" s="7">
        <v>40</v>
      </c>
      <c r="E27" s="6">
        <v>1</v>
      </c>
      <c r="F27" s="6">
        <v>36</v>
      </c>
      <c r="G27" s="43">
        <f t="shared" si="0"/>
        <v>1440</v>
      </c>
      <c r="H27" s="34">
        <v>40</v>
      </c>
      <c r="I27" s="26">
        <v>1</v>
      </c>
      <c r="J27" s="26">
        <v>36</v>
      </c>
      <c r="K27" s="25">
        <f t="shared" si="1"/>
        <v>1440</v>
      </c>
    </row>
    <row r="28" spans="1:11" ht="27.75" x14ac:dyDescent="0.3">
      <c r="A28" s="58"/>
      <c r="B28" s="5" t="s">
        <v>17</v>
      </c>
      <c r="C28" s="5" t="s">
        <v>28</v>
      </c>
      <c r="D28" s="7">
        <v>40</v>
      </c>
      <c r="E28" s="6">
        <v>1</v>
      </c>
      <c r="F28" s="6">
        <v>29</v>
      </c>
      <c r="G28" s="43">
        <f t="shared" si="0"/>
        <v>1160</v>
      </c>
      <c r="H28" s="34">
        <v>40</v>
      </c>
      <c r="I28" s="26">
        <v>1</v>
      </c>
      <c r="J28" s="26">
        <v>29</v>
      </c>
      <c r="K28" s="25">
        <f t="shared" si="1"/>
        <v>1160</v>
      </c>
    </row>
    <row r="29" spans="1:11" ht="27.75" x14ac:dyDescent="0.3">
      <c r="A29" s="58"/>
      <c r="B29" s="5" t="s">
        <v>16</v>
      </c>
      <c r="C29" s="5" t="s">
        <v>29</v>
      </c>
      <c r="D29" s="7">
        <v>10</v>
      </c>
      <c r="E29" s="6">
        <v>1</v>
      </c>
      <c r="F29" s="6">
        <v>59</v>
      </c>
      <c r="G29" s="43">
        <f t="shared" si="0"/>
        <v>590</v>
      </c>
      <c r="H29" s="34">
        <v>10</v>
      </c>
      <c r="I29" s="26">
        <v>1</v>
      </c>
      <c r="J29" s="26">
        <v>65</v>
      </c>
      <c r="K29" s="25">
        <f t="shared" si="1"/>
        <v>650</v>
      </c>
    </row>
    <row r="30" spans="1:11" ht="27.75" x14ac:dyDescent="0.3">
      <c r="A30" s="58"/>
      <c r="B30" s="5" t="s">
        <v>15</v>
      </c>
      <c r="C30" s="5" t="s">
        <v>46</v>
      </c>
      <c r="D30" s="7">
        <v>260</v>
      </c>
      <c r="E30" s="6">
        <v>1</v>
      </c>
      <c r="F30" s="6">
        <v>10</v>
      </c>
      <c r="G30" s="43">
        <f t="shared" si="0"/>
        <v>2600</v>
      </c>
      <c r="H30" s="34">
        <v>260</v>
      </c>
      <c r="I30" s="26">
        <v>1</v>
      </c>
      <c r="J30" s="25">
        <v>19</v>
      </c>
      <c r="K30" s="25">
        <f t="shared" si="1"/>
        <v>4940</v>
      </c>
    </row>
    <row r="31" spans="1:11" ht="20.65" customHeight="1" x14ac:dyDescent="0.3">
      <c r="A31" s="58"/>
      <c r="B31" s="41" t="s">
        <v>82</v>
      </c>
      <c r="C31" s="21"/>
      <c r="D31" s="34"/>
      <c r="E31" s="26"/>
      <c r="F31" s="26"/>
      <c r="G31" s="43"/>
      <c r="H31" s="34">
        <v>3.5</v>
      </c>
      <c r="I31" s="26">
        <v>1</v>
      </c>
      <c r="J31" s="25">
        <v>700</v>
      </c>
      <c r="K31" s="25">
        <f t="shared" si="1"/>
        <v>2450</v>
      </c>
    </row>
    <row r="32" spans="1:11" ht="23.65" customHeight="1" x14ac:dyDescent="0.3">
      <c r="A32" s="58"/>
      <c r="B32" s="41" t="s">
        <v>83</v>
      </c>
      <c r="C32" s="21"/>
      <c r="D32" s="34"/>
      <c r="E32" s="26"/>
      <c r="F32" s="26"/>
      <c r="G32" s="43"/>
      <c r="H32" s="34">
        <v>10</v>
      </c>
      <c r="I32" s="26">
        <v>1</v>
      </c>
      <c r="J32" s="25">
        <v>153</v>
      </c>
      <c r="K32" s="25">
        <f t="shared" si="1"/>
        <v>1530</v>
      </c>
    </row>
    <row r="33" spans="1:11" ht="27.75" x14ac:dyDescent="0.3">
      <c r="A33" s="58"/>
      <c r="B33" s="5" t="s">
        <v>20</v>
      </c>
      <c r="C33" s="5"/>
      <c r="D33" s="7">
        <v>3</v>
      </c>
      <c r="E33" s="6">
        <v>1</v>
      </c>
      <c r="F33" s="6">
        <v>1000</v>
      </c>
      <c r="G33" s="43">
        <f t="shared" si="0"/>
        <v>3000</v>
      </c>
      <c r="H33" s="34">
        <v>3</v>
      </c>
      <c r="I33" s="26">
        <v>1</v>
      </c>
      <c r="J33" s="25">
        <v>1000</v>
      </c>
      <c r="K33" s="25">
        <f t="shared" si="1"/>
        <v>3000</v>
      </c>
    </row>
    <row r="34" spans="1:11" ht="19.5" customHeight="1" x14ac:dyDescent="0.3">
      <c r="A34" s="76" t="s">
        <v>11</v>
      </c>
      <c r="B34" s="27" t="s">
        <v>62</v>
      </c>
      <c r="C34" s="21"/>
      <c r="D34" s="22">
        <v>380</v>
      </c>
      <c r="E34" s="26">
        <v>2</v>
      </c>
      <c r="F34" s="26">
        <v>15</v>
      </c>
      <c r="G34" s="43">
        <f t="shared" si="0"/>
        <v>11400</v>
      </c>
      <c r="H34" s="34">
        <v>380</v>
      </c>
      <c r="I34" s="26">
        <v>2</v>
      </c>
      <c r="J34" s="26">
        <v>15</v>
      </c>
      <c r="K34" s="25">
        <f t="shared" si="1"/>
        <v>11400</v>
      </c>
    </row>
    <row r="35" spans="1:11" ht="23.25" customHeight="1" x14ac:dyDescent="0.3">
      <c r="A35" s="76"/>
      <c r="B35" s="27" t="s">
        <v>63</v>
      </c>
      <c r="C35" s="21"/>
      <c r="D35" s="22">
        <v>300</v>
      </c>
      <c r="E35" s="26">
        <v>2</v>
      </c>
      <c r="F35" s="26">
        <v>8</v>
      </c>
      <c r="G35" s="43">
        <f t="shared" si="0"/>
        <v>4800</v>
      </c>
      <c r="H35" s="34">
        <v>300</v>
      </c>
      <c r="I35" s="26">
        <v>2</v>
      </c>
      <c r="J35" s="26">
        <v>8</v>
      </c>
      <c r="K35" s="25">
        <f t="shared" si="1"/>
        <v>4800</v>
      </c>
    </row>
    <row r="36" spans="1:11" ht="27.75" x14ac:dyDescent="0.3">
      <c r="A36" s="76"/>
      <c r="B36" s="27" t="s">
        <v>21</v>
      </c>
      <c r="C36" s="5" t="s">
        <v>54</v>
      </c>
      <c r="D36" s="23">
        <v>300</v>
      </c>
      <c r="E36" s="6">
        <v>2</v>
      </c>
      <c r="F36" s="6">
        <v>15</v>
      </c>
      <c r="G36" s="43">
        <f t="shared" si="0"/>
        <v>9000</v>
      </c>
      <c r="H36" s="34">
        <v>300</v>
      </c>
      <c r="I36" s="26">
        <v>2</v>
      </c>
      <c r="J36" s="26">
        <v>15</v>
      </c>
      <c r="K36" s="25">
        <f t="shared" si="1"/>
        <v>9000</v>
      </c>
    </row>
    <row r="37" spans="1:11" ht="24.75" customHeight="1" x14ac:dyDescent="0.3">
      <c r="A37" s="76"/>
      <c r="B37" s="47" t="s">
        <v>93</v>
      </c>
      <c r="C37" s="21"/>
      <c r="D37" s="34"/>
      <c r="E37" s="26"/>
      <c r="F37" s="26"/>
      <c r="G37" s="43"/>
      <c r="H37" s="34">
        <v>200</v>
      </c>
      <c r="I37" s="26">
        <v>1</v>
      </c>
      <c r="J37" s="26">
        <v>15</v>
      </c>
      <c r="K37" s="25">
        <f t="shared" si="1"/>
        <v>3000</v>
      </c>
    </row>
    <row r="38" spans="1:11" ht="26.25" customHeight="1" x14ac:dyDescent="0.3">
      <c r="A38" s="76"/>
      <c r="B38" s="27" t="s">
        <v>74</v>
      </c>
      <c r="C38" s="5"/>
      <c r="D38" s="7">
        <v>80</v>
      </c>
      <c r="E38" s="6">
        <v>2</v>
      </c>
      <c r="F38" s="6">
        <v>15</v>
      </c>
      <c r="G38" s="43">
        <f t="shared" si="0"/>
        <v>2400</v>
      </c>
      <c r="H38" s="34">
        <v>80</v>
      </c>
      <c r="I38" s="26">
        <v>2</v>
      </c>
      <c r="J38" s="26">
        <v>15</v>
      </c>
      <c r="K38" s="25">
        <f t="shared" si="1"/>
        <v>2400</v>
      </c>
    </row>
    <row r="39" spans="1:11" ht="27.75" x14ac:dyDescent="0.3">
      <c r="A39" s="76"/>
      <c r="B39" s="27" t="s">
        <v>22</v>
      </c>
      <c r="C39" s="5" t="s">
        <v>55</v>
      </c>
      <c r="D39" s="23">
        <v>300</v>
      </c>
      <c r="E39" s="6">
        <v>1</v>
      </c>
      <c r="F39" s="6">
        <v>24</v>
      </c>
      <c r="G39" s="43">
        <f t="shared" si="0"/>
        <v>7200</v>
      </c>
      <c r="H39" s="34">
        <v>300</v>
      </c>
      <c r="I39" s="26">
        <v>1</v>
      </c>
      <c r="J39" s="26">
        <v>24</v>
      </c>
      <c r="K39" s="25">
        <f t="shared" si="1"/>
        <v>7200</v>
      </c>
    </row>
    <row r="40" spans="1:11" ht="25.15" customHeight="1" x14ac:dyDescent="0.3">
      <c r="A40" s="76"/>
      <c r="B40" s="27" t="s">
        <v>66</v>
      </c>
      <c r="C40" s="21" t="s">
        <v>72</v>
      </c>
      <c r="D40" s="31">
        <v>300</v>
      </c>
      <c r="E40" s="6">
        <v>1</v>
      </c>
      <c r="F40" s="26">
        <v>12</v>
      </c>
      <c r="G40" s="43">
        <f t="shared" si="0"/>
        <v>3600</v>
      </c>
      <c r="H40" s="34">
        <v>300</v>
      </c>
      <c r="I40" s="26">
        <v>1</v>
      </c>
      <c r="J40" s="26">
        <v>12</v>
      </c>
      <c r="K40" s="25">
        <f t="shared" si="1"/>
        <v>3600</v>
      </c>
    </row>
    <row r="41" spans="1:11" ht="13.9" x14ac:dyDescent="0.3">
      <c r="A41" s="76"/>
      <c r="B41" s="27" t="s">
        <v>40</v>
      </c>
      <c r="C41" s="5"/>
      <c r="D41" s="7">
        <v>60</v>
      </c>
      <c r="E41" s="6">
        <v>1</v>
      </c>
      <c r="F41" s="6">
        <v>36</v>
      </c>
      <c r="G41" s="43">
        <f t="shared" si="0"/>
        <v>2160</v>
      </c>
      <c r="H41" s="34">
        <v>60</v>
      </c>
      <c r="I41" s="26">
        <v>1</v>
      </c>
      <c r="J41" s="26">
        <v>36</v>
      </c>
      <c r="K41" s="25">
        <f t="shared" si="1"/>
        <v>2160</v>
      </c>
    </row>
    <row r="42" spans="1:11" ht="28.5" customHeight="1" x14ac:dyDescent="0.3">
      <c r="A42" s="33" t="s">
        <v>44</v>
      </c>
      <c r="B42" s="12" t="s">
        <v>52</v>
      </c>
      <c r="C42" s="21" t="s">
        <v>65</v>
      </c>
      <c r="D42" s="7">
        <v>50000</v>
      </c>
      <c r="E42" s="13">
        <v>1</v>
      </c>
      <c r="F42" s="13">
        <v>1</v>
      </c>
      <c r="G42" s="43">
        <f t="shared" si="0"/>
        <v>50000</v>
      </c>
      <c r="H42" s="34">
        <v>50000</v>
      </c>
      <c r="I42" s="25"/>
      <c r="J42" s="25"/>
      <c r="K42" s="25">
        <f t="shared" si="1"/>
        <v>0</v>
      </c>
    </row>
    <row r="43" spans="1:11" ht="30" customHeight="1" x14ac:dyDescent="0.3">
      <c r="A43" s="60" t="s">
        <v>78</v>
      </c>
      <c r="B43" s="51" t="s">
        <v>79</v>
      </c>
      <c r="C43" s="52" t="s">
        <v>87</v>
      </c>
      <c r="D43" s="53"/>
      <c r="E43" s="54"/>
      <c r="F43" s="54"/>
      <c r="G43" s="55"/>
      <c r="H43" s="53">
        <v>2000</v>
      </c>
      <c r="I43" s="54">
        <v>1</v>
      </c>
      <c r="J43" s="25">
        <v>1</v>
      </c>
      <c r="K43" s="25">
        <f t="shared" si="1"/>
        <v>2000</v>
      </c>
    </row>
    <row r="44" spans="1:11" ht="30" customHeight="1" x14ac:dyDescent="0.3">
      <c r="A44" s="61"/>
      <c r="B44" s="56" t="s">
        <v>80</v>
      </c>
      <c r="C44" s="52" t="s">
        <v>88</v>
      </c>
      <c r="D44" s="53"/>
      <c r="E44" s="54"/>
      <c r="F44" s="54"/>
      <c r="G44" s="55"/>
      <c r="H44" s="53">
        <v>28000</v>
      </c>
      <c r="I44" s="54">
        <v>1</v>
      </c>
      <c r="J44" s="25">
        <v>1</v>
      </c>
      <c r="K44" s="25">
        <f t="shared" si="1"/>
        <v>28000</v>
      </c>
    </row>
    <row r="45" spans="1:11" ht="30" customHeight="1" x14ac:dyDescent="0.3">
      <c r="A45" s="61"/>
      <c r="B45" s="51" t="s">
        <v>81</v>
      </c>
      <c r="C45" s="52" t="s">
        <v>89</v>
      </c>
      <c r="D45" s="53"/>
      <c r="E45" s="54"/>
      <c r="F45" s="54"/>
      <c r="G45" s="55"/>
      <c r="H45" s="53">
        <v>10000</v>
      </c>
      <c r="I45" s="54">
        <v>1</v>
      </c>
      <c r="J45" s="25">
        <v>1</v>
      </c>
      <c r="K45" s="25">
        <f t="shared" si="1"/>
        <v>10000</v>
      </c>
    </row>
    <row r="46" spans="1:11" ht="30" customHeight="1" x14ac:dyDescent="0.3">
      <c r="A46" s="61"/>
      <c r="B46" s="51" t="s">
        <v>84</v>
      </c>
      <c r="C46" s="52"/>
      <c r="D46" s="53"/>
      <c r="E46" s="54"/>
      <c r="F46" s="54"/>
      <c r="G46" s="55"/>
      <c r="H46" s="53">
        <v>70</v>
      </c>
      <c r="I46" s="54">
        <v>1</v>
      </c>
      <c r="J46" s="25">
        <v>40</v>
      </c>
      <c r="K46" s="25">
        <f t="shared" si="1"/>
        <v>2800</v>
      </c>
    </row>
    <row r="47" spans="1:11" ht="30" customHeight="1" x14ac:dyDescent="0.3">
      <c r="A47" s="62"/>
      <c r="B47" s="56" t="s">
        <v>85</v>
      </c>
      <c r="C47" s="52" t="s">
        <v>86</v>
      </c>
      <c r="D47" s="53"/>
      <c r="E47" s="54"/>
      <c r="F47" s="54"/>
      <c r="G47" s="55"/>
      <c r="H47" s="53">
        <v>10000</v>
      </c>
      <c r="I47" s="54">
        <v>1</v>
      </c>
      <c r="J47" s="25">
        <v>1</v>
      </c>
      <c r="K47" s="25">
        <f t="shared" si="1"/>
        <v>10000</v>
      </c>
    </row>
    <row r="48" spans="1:11" ht="41.65" x14ac:dyDescent="0.3">
      <c r="A48" s="77" t="s">
        <v>10</v>
      </c>
      <c r="B48" s="14" t="s">
        <v>23</v>
      </c>
      <c r="C48" s="35" t="s">
        <v>64</v>
      </c>
      <c r="D48" s="16">
        <v>1000</v>
      </c>
      <c r="E48" s="17">
        <v>1</v>
      </c>
      <c r="F48" s="17">
        <v>1</v>
      </c>
      <c r="G48" s="43">
        <f t="shared" si="0"/>
        <v>1000</v>
      </c>
      <c r="H48" s="44">
        <v>1000</v>
      </c>
      <c r="I48" s="45">
        <v>1</v>
      </c>
      <c r="J48" s="45">
        <v>1</v>
      </c>
      <c r="K48" s="25">
        <f t="shared" si="1"/>
        <v>1000</v>
      </c>
    </row>
    <row r="49" spans="1:11" ht="13.9" x14ac:dyDescent="0.3">
      <c r="A49" s="77"/>
      <c r="B49" s="14" t="s">
        <v>24</v>
      </c>
      <c r="C49" s="15" t="s">
        <v>32</v>
      </c>
      <c r="D49" s="16">
        <v>80</v>
      </c>
      <c r="E49" s="17">
        <v>15</v>
      </c>
      <c r="F49" s="17">
        <v>6</v>
      </c>
      <c r="G49" s="43">
        <f t="shared" si="0"/>
        <v>7200</v>
      </c>
      <c r="H49" s="44">
        <v>80</v>
      </c>
      <c r="I49" s="45">
        <v>25</v>
      </c>
      <c r="J49" s="45">
        <v>6</v>
      </c>
      <c r="K49" s="25">
        <f t="shared" si="1"/>
        <v>12000</v>
      </c>
    </row>
    <row r="50" spans="1:11" ht="13.9" x14ac:dyDescent="0.3">
      <c r="A50" s="77"/>
      <c r="B50" s="14" t="s">
        <v>26</v>
      </c>
      <c r="C50" s="15" t="s">
        <v>47</v>
      </c>
      <c r="D50" s="16">
        <v>0.1</v>
      </c>
      <c r="E50" s="17">
        <v>20</v>
      </c>
      <c r="F50" s="17">
        <v>1000</v>
      </c>
      <c r="G50" s="43">
        <f t="shared" si="0"/>
        <v>2000</v>
      </c>
      <c r="H50" s="44">
        <v>0.1</v>
      </c>
      <c r="I50" s="45">
        <v>20</v>
      </c>
      <c r="J50" s="45">
        <v>1021</v>
      </c>
      <c r="K50" s="25">
        <f t="shared" si="1"/>
        <v>2042</v>
      </c>
    </row>
    <row r="51" spans="1:11" ht="19.149999999999999" customHeight="1" x14ac:dyDescent="0.3">
      <c r="A51" s="77"/>
      <c r="B51" s="14" t="s">
        <v>25</v>
      </c>
      <c r="C51" s="15" t="s">
        <v>53</v>
      </c>
      <c r="D51" s="16">
        <v>1000</v>
      </c>
      <c r="E51" s="17">
        <v>1</v>
      </c>
      <c r="F51" s="17">
        <v>1</v>
      </c>
      <c r="G51" s="43">
        <f t="shared" si="0"/>
        <v>1000</v>
      </c>
      <c r="H51" s="44">
        <v>1000</v>
      </c>
      <c r="I51" s="45">
        <v>1</v>
      </c>
      <c r="J51" s="45">
        <v>1</v>
      </c>
      <c r="K51" s="25">
        <f t="shared" si="1"/>
        <v>1000</v>
      </c>
    </row>
    <row r="52" spans="1:11" ht="28.5" customHeight="1" x14ac:dyDescent="0.3">
      <c r="A52" s="74" t="s">
        <v>30</v>
      </c>
      <c r="B52" s="75"/>
      <c r="C52" s="75"/>
      <c r="D52" s="75"/>
      <c r="E52" s="75"/>
      <c r="F52" s="75"/>
      <c r="G52" s="48">
        <f>SUM(G3:G51)</f>
        <v>725950</v>
      </c>
      <c r="H52" s="25"/>
      <c r="I52" s="25"/>
      <c r="J52" s="25" t="s">
        <v>92</v>
      </c>
      <c r="K52" s="25">
        <f>SUM(K3:K51)</f>
        <v>727730.48</v>
      </c>
    </row>
    <row r="53" spans="1:11" x14ac:dyDescent="0.3">
      <c r="A53" s="71" t="s">
        <v>75</v>
      </c>
      <c r="B53" s="72"/>
      <c r="C53" s="72"/>
      <c r="D53" s="72"/>
      <c r="E53" s="72"/>
      <c r="F53" s="73"/>
      <c r="G53" s="49">
        <f>G52*0.1</f>
        <v>72595</v>
      </c>
      <c r="H53" s="25"/>
      <c r="I53" s="25"/>
      <c r="J53" s="25" t="s">
        <v>91</v>
      </c>
      <c r="K53" s="25">
        <f>K52*0.1</f>
        <v>72773.047999999995</v>
      </c>
    </row>
    <row r="54" spans="1:11" x14ac:dyDescent="0.3">
      <c r="A54" s="71" t="s">
        <v>31</v>
      </c>
      <c r="B54" s="72"/>
      <c r="C54" s="72"/>
      <c r="D54" s="72"/>
      <c r="E54" s="72"/>
      <c r="F54" s="73"/>
      <c r="G54" s="50">
        <f>SUM(G52:G53)</f>
        <v>798545</v>
      </c>
      <c r="H54" s="25"/>
      <c r="I54" s="25"/>
      <c r="J54" s="25" t="s">
        <v>90</v>
      </c>
      <c r="K54" s="25">
        <f>K52+K53</f>
        <v>800503.52799999993</v>
      </c>
    </row>
    <row r="55" spans="1:11" x14ac:dyDescent="0.3">
      <c r="J55" s="46" t="s">
        <v>97</v>
      </c>
      <c r="K55" s="46">
        <v>798545</v>
      </c>
    </row>
  </sheetData>
  <mergeCells count="16">
    <mergeCell ref="A54:F54"/>
    <mergeCell ref="A52:F52"/>
    <mergeCell ref="A34:A41"/>
    <mergeCell ref="A18:A26"/>
    <mergeCell ref="A48:A51"/>
    <mergeCell ref="A27:A33"/>
    <mergeCell ref="A53:F53"/>
    <mergeCell ref="B11:B16"/>
    <mergeCell ref="A11:A17"/>
    <mergeCell ref="A43:A47"/>
    <mergeCell ref="A1:G1"/>
    <mergeCell ref="A2:B2"/>
    <mergeCell ref="B3:B4"/>
    <mergeCell ref="B5:B6"/>
    <mergeCell ref="B7:B8"/>
    <mergeCell ref="A3:A10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结算</vt:lpstr>
      <vt:lpstr>结算!Print_Area</vt:lpstr>
      <vt:lpstr>结算!Print_Titles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CWW</cp:lastModifiedBy>
  <cp:lastPrinted>2019-05-20T01:25:55Z</cp:lastPrinted>
  <dcterms:created xsi:type="dcterms:W3CDTF">2014-11-26T07:00:11Z</dcterms:created>
  <dcterms:modified xsi:type="dcterms:W3CDTF">2019-08-05T06:56:42Z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