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E:\工作\项目\字节跳动\2、费用相关\"/>
    </mc:Choice>
  </mc:AlternateContent>
  <xr:revisionPtr revIDLastSave="0" documentId="8_{B3A049AC-4B1E-433A-AB8C-2D912757D8CD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9" i="3" l="1"/>
  <c r="F39" i="3"/>
  <c r="H72" i="3"/>
  <c r="F72" i="3"/>
  <c r="M72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N71" i="3"/>
  <c r="M49" i="3"/>
  <c r="G72" i="3" l="1"/>
  <c r="H71" i="3"/>
  <c r="H70" i="3" l="1"/>
  <c r="H69" i="3"/>
  <c r="H67" i="3"/>
  <c r="H66" i="3"/>
  <c r="H65" i="3"/>
  <c r="H64" i="3"/>
  <c r="H63" i="3"/>
  <c r="H62" i="3"/>
  <c r="H61" i="3"/>
  <c r="H56" i="3"/>
  <c r="H55" i="3"/>
  <c r="H54" i="3"/>
  <c r="H53" i="3"/>
  <c r="H52" i="3"/>
  <c r="H60" i="3"/>
  <c r="H59" i="3"/>
  <c r="H58" i="3"/>
  <c r="H57" i="3"/>
  <c r="H51" i="3"/>
  <c r="H50" i="3"/>
  <c r="H20" i="3"/>
  <c r="H21" i="3"/>
  <c r="H22" i="3"/>
  <c r="H23" i="3"/>
  <c r="H24" i="3"/>
  <c r="H25" i="3"/>
  <c r="H26" i="3"/>
  <c r="H28" i="3"/>
  <c r="H29" i="3"/>
  <c r="H30" i="3"/>
  <c r="H27" i="3"/>
  <c r="H31" i="3"/>
  <c r="H32" i="3"/>
  <c r="H33" i="3"/>
  <c r="H34" i="3"/>
  <c r="H35" i="3"/>
  <c r="H36" i="3"/>
  <c r="H37" i="3"/>
  <c r="H38" i="3"/>
  <c r="E20" i="3"/>
  <c r="E39" i="3" s="1"/>
  <c r="G75" i="3"/>
  <c r="F75" i="3"/>
  <c r="D75" i="3"/>
  <c r="C75" i="3"/>
  <c r="H74" i="3"/>
  <c r="H73" i="3"/>
  <c r="E73" i="3"/>
  <c r="E75" i="3" s="1"/>
  <c r="D72" i="3"/>
  <c r="C72" i="3"/>
  <c r="H68" i="3"/>
  <c r="H49" i="3"/>
  <c r="E49" i="3"/>
  <c r="E72" i="3"/>
  <c r="G48" i="3"/>
  <c r="G76" i="3" s="1"/>
  <c r="G81" i="3" s="1"/>
  <c r="F48" i="3"/>
  <c r="D48" i="3"/>
  <c r="C48" i="3"/>
  <c r="H47" i="3"/>
  <c r="H46" i="3"/>
  <c r="H48" i="3" s="1"/>
  <c r="E46" i="3"/>
  <c r="E48" i="3"/>
  <c r="G45" i="3"/>
  <c r="F45" i="3"/>
  <c r="D45" i="3"/>
  <c r="C45" i="3"/>
  <c r="H44" i="3"/>
  <c r="H43" i="3"/>
  <c r="H45" i="3" s="1"/>
  <c r="E43" i="3"/>
  <c r="E45" i="3"/>
  <c r="G42" i="3"/>
  <c r="F42" i="3"/>
  <c r="D42" i="3"/>
  <c r="C42" i="3"/>
  <c r="H41" i="3"/>
  <c r="H40" i="3"/>
  <c r="H42" i="3" s="1"/>
  <c r="E40" i="3"/>
  <c r="E42" i="3"/>
  <c r="G39" i="3"/>
  <c r="D39" i="3"/>
  <c r="C39" i="3"/>
  <c r="G19" i="3"/>
  <c r="F19" i="3"/>
  <c r="D19" i="3"/>
  <c r="C19" i="3"/>
  <c r="H18" i="3"/>
  <c r="H17" i="3"/>
  <c r="H19" i="3" s="1"/>
  <c r="E17" i="3"/>
  <c r="E19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3" i="3" s="1"/>
  <c r="E11" i="3"/>
  <c r="E13" i="3" s="1"/>
  <c r="G10" i="3"/>
  <c r="F10" i="3"/>
  <c r="D10" i="3"/>
  <c r="C10" i="3"/>
  <c r="H9" i="3"/>
  <c r="H8" i="3"/>
  <c r="H10" i="3" s="1"/>
  <c r="E8" i="3"/>
  <c r="E10" i="3" s="1"/>
  <c r="C76" i="3"/>
  <c r="D76" i="3"/>
  <c r="H75" i="3" l="1"/>
  <c r="E76" i="3"/>
  <c r="A81" i="3" s="1"/>
  <c r="F76" i="3"/>
  <c r="E81" i="3" s="1"/>
  <c r="H76" i="3" l="1"/>
  <c r="C81" i="3" s="1"/>
  <c r="I81" i="3" s="1"/>
</calcChain>
</file>

<file path=xl/sharedStrings.xml><?xml version="1.0" encoding="utf-8"?>
<sst xmlns="http://schemas.openxmlformats.org/spreadsheetml/2006/main" count="96" uniqueCount="94">
  <si>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</si>
  <si>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</si>
  <si>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</si>
  <si>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</si>
  <si>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</si>
  <si>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</si>
  <si>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</si>
  <si>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</si>
  <si>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</si>
  <si>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</si>
  <si>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</si>
  <si>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</si>
  <si>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</si>
  <si>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</si>
  <si>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</si>
  <si>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</si>
  <si>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</si>
  <si>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</si>
  <si>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</si>
  <si>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</si>
  <si>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</si>
  <si>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</si>
  <si>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</si>
  <si>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</si>
  <si>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</si>
  <si>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</si>
  <si>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</si>
  <si>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</si>
  <si>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</si>
  <si>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</si>
  <si>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</si>
  <si>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</si>
  <si>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</si>
  <si>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</si>
  <si>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</si>
  <si>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</si>
  <si>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</si>
  <si>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</si>
  <si>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</si>
  <si>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</si>
  <si>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</si>
  <si>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</si>
  <si>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</si>
  <si>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</si>
  <si>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</si>
  <si>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</si>
  <si>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</si>
  <si>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</si>
  <si>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</si>
  <si>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</si>
  <si>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团号：HMZA-190921-TTJ685</t>
    <phoneticPr fontId="9" type="noConversion"/>
  </si>
  <si>
    <t>会议日期：2019.9.21</t>
    <phoneticPr fontId="9" type="noConversion"/>
  </si>
  <si>
    <t>9.28 北京维景酒店 一晚-一区</t>
    <phoneticPr fontId="9" type="noConversion"/>
  </si>
  <si>
    <t>采购药品</t>
    <phoneticPr fontId="9" type="noConversion"/>
  </si>
  <si>
    <t>牙膏牙刷套盒</t>
    <phoneticPr fontId="9" type="noConversion"/>
  </si>
  <si>
    <t>嘉宾胸卡牌</t>
    <phoneticPr fontId="9" type="noConversion"/>
  </si>
  <si>
    <t>侯莹：上海华美达 9.20</t>
    <phoneticPr fontId="9" type="noConversion"/>
  </si>
  <si>
    <t>客户：上海华美达 9.20</t>
    <phoneticPr fontId="9" type="noConversion"/>
  </si>
  <si>
    <t>公牛转换插头</t>
    <phoneticPr fontId="9" type="noConversion"/>
  </si>
  <si>
    <t>环保烟袋</t>
    <phoneticPr fontId="9" type="noConversion"/>
  </si>
  <si>
    <t>一次性毛巾</t>
    <phoneticPr fontId="9" type="noConversion"/>
  </si>
  <si>
    <t>修足时间</t>
    <phoneticPr fontId="9" type="noConversion"/>
  </si>
  <si>
    <t>蒸汽眼罩</t>
    <phoneticPr fontId="9" type="noConversion"/>
  </si>
  <si>
    <t>信封</t>
    <phoneticPr fontId="9" type="noConversion"/>
  </si>
  <si>
    <t>拖鞋</t>
    <phoneticPr fontId="9" type="noConversion"/>
  </si>
  <si>
    <t>火漆蜡烛</t>
    <phoneticPr fontId="9" type="noConversion"/>
  </si>
  <si>
    <t>行李打包袋</t>
    <phoneticPr fontId="9" type="noConversion"/>
  </si>
  <si>
    <t>U型枕</t>
    <phoneticPr fontId="9" type="noConversion"/>
  </si>
  <si>
    <t>行李牌打样</t>
    <phoneticPr fontId="9" type="noConversion"/>
  </si>
  <si>
    <t>09.21 接机B</t>
    <phoneticPr fontId="9" type="noConversion"/>
  </si>
  <si>
    <t>09.21 午餐：雪碧</t>
    <phoneticPr fontId="9" type="noConversion"/>
  </si>
  <si>
    <t>09.21 超市食品B</t>
    <phoneticPr fontId="9" type="noConversion"/>
  </si>
  <si>
    <t>09.21 酒店-餐厅（打车）</t>
    <phoneticPr fontId="9" type="noConversion"/>
  </si>
  <si>
    <t>09.21 晚宴酒水</t>
    <phoneticPr fontId="9" type="noConversion"/>
  </si>
  <si>
    <t>09.21 采买</t>
    <phoneticPr fontId="9" type="noConversion"/>
  </si>
  <si>
    <t>09.22 午餐加菜及饮料</t>
    <phoneticPr fontId="9" type="noConversion"/>
  </si>
  <si>
    <t>09.22 下午茶</t>
    <phoneticPr fontId="9" type="noConversion"/>
  </si>
  <si>
    <t>09.22 午餐酒水</t>
    <phoneticPr fontId="9" type="noConversion"/>
  </si>
  <si>
    <t>09.24 午餐补贴</t>
    <phoneticPr fontId="9" type="noConversion"/>
  </si>
  <si>
    <t>09.26 午餐：汉堡</t>
    <phoneticPr fontId="9" type="noConversion"/>
  </si>
  <si>
    <t>09.26 打车买汉堡</t>
    <phoneticPr fontId="9" type="noConversion"/>
  </si>
  <si>
    <t>09.25 奥莱午餐</t>
    <phoneticPr fontId="9" type="noConversion"/>
  </si>
  <si>
    <t>09.25晚餐：火锅加酒水</t>
    <phoneticPr fontId="9" type="noConversion"/>
  </si>
  <si>
    <t>09.25 采买</t>
    <phoneticPr fontId="9" type="noConversion"/>
  </si>
  <si>
    <t>09.26 船上零食</t>
    <phoneticPr fontId="9" type="noConversion"/>
  </si>
  <si>
    <t>09.26 欢送晚宴加菜</t>
    <phoneticPr fontId="9" type="noConversion"/>
  </si>
  <si>
    <t>09.27 咖啡</t>
    <phoneticPr fontId="9" type="noConversion"/>
  </si>
  <si>
    <t>09.27 零食</t>
    <phoneticPr fontId="9" type="noConversion"/>
  </si>
  <si>
    <t>09.27 机场晚餐</t>
    <phoneticPr fontId="9" type="noConversion"/>
  </si>
  <si>
    <t>小费</t>
    <phoneticPr fontId="9" type="noConversion"/>
  </si>
  <si>
    <t>客户机场餐费</t>
    <phoneticPr fontId="9" type="noConversion"/>
  </si>
  <si>
    <t>给陈力伟</t>
    <phoneticPr fontId="9" type="noConversion"/>
  </si>
  <si>
    <t>发票？</t>
    <phoneticPr fontId="9" type="noConversion"/>
  </si>
  <si>
    <t>美金金额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</si>
</sst>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0.00_);\(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Fill="1" applyBorder="1" applyAlignment="1">
      <alignment horizontal="right" vertical="center"/>
    </xf>
    <xf numFmtId="178" fontId="10" fillId="0" borderId="3" xfId="0" applyNumberFormat="1" applyFont="1" applyBorder="1" applyAlignment="1">
      <alignment horizontal="right" vertical="center"/>
    </xf>
    <xf numFmtId="0" fontId="10" fillId="0" borderId="3" xfId="0" applyFont="1" applyBorder="1">
      <alignment vertical="center"/>
    </xf>
    <xf numFmtId="0" fontId="8" fillId="0" borderId="0" xfId="0" applyFont="1">
      <alignment vertical="center"/>
    </xf>
    <xf numFmtId="49" fontId="0" fillId="0" borderId="0" xfId="0" applyNumberFormat="1">
      <alignment vertical="center"/>
    </xf>
    <xf numFmtId="49" fontId="1" fillId="0" borderId="0" xfId="2" applyNumberFormat="1" applyFont="1" applyAlignment="1">
      <alignment vertical="center"/>
    </xf>
    <xf numFmtId="49" fontId="3" fillId="0" borderId="0" xfId="0" applyNumberFormat="1" applyFont="1" applyFill="1">
      <alignment vertical="center"/>
    </xf>
    <xf numFmtId="179" fontId="0" fillId="0" borderId="0" xfId="0" applyNumberFormat="1">
      <alignment vertical="center"/>
    </xf>
    <xf numFmtId="179" fontId="3" fillId="0" borderId="0" xfId="0" applyNumberFormat="1" applyFont="1" applyFill="1">
      <alignment vertical="center"/>
    </xf>
    <xf numFmtId="179" fontId="8" fillId="0" borderId="0" xfId="0" applyNumberFormat="1" applyFont="1">
      <alignment vertical="center"/>
    </xf>
    <xf numFmtId="180" fontId="8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49" fontId="3" fillId="9" borderId="0" xfId="0" applyNumberFormat="1" applyFont="1" applyFill="1">
      <alignment vertical="center"/>
    </xf>
    <xf numFmtId="178" fontId="0" fillId="10" borderId="3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N83"/>
  <sheetViews>
    <sheetView tabSelected="1" topLeftCell="A38" zoomScale="80" zoomScaleNormal="80" workbookViewId="0">
      <selection activeCell="I45" sqref="I45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2.36328125" style="3" bestFit="1" customWidth="1"/>
    <col min="5" max="5" width="12.36328125" bestFit="1" customWidth="1"/>
    <col min="6" max="6" width="13.1796875" bestFit="1" customWidth="1"/>
    <col min="8" max="8" width="13.1796875" bestFit="1" customWidth="1"/>
    <col min="9" max="9" width="29.7265625" bestFit="1" customWidth="1"/>
    <col min="10" max="10" width="39.453125" customWidth="1"/>
    <col min="11" max="11" width="10.1796875" bestFit="1" customWidth="1"/>
    <col min="12" max="12" width="10.1796875" customWidth="1"/>
    <col min="13" max="13" width="9.7265625" style="32" bestFit="1" customWidth="1"/>
    <col min="14" max="14" width="11.54296875" style="35" customWidth="1"/>
  </cols>
  <sheetData>
    <row r="2" spans="1:14" ht="21" customHeight="1" x14ac:dyDescent="0.25">
      <c r="C2" s="70" t="s">
        <v>0</v>
      </c>
      <c r="D2" s="70"/>
      <c r="E2" s="70"/>
      <c r="F2" s="70"/>
      <c r="G2" s="70"/>
      <c r="H2" s="70"/>
      <c r="I2" s="15"/>
      <c r="J2" s="15"/>
      <c r="K2" s="15"/>
      <c r="L2" s="15"/>
      <c r="M2" s="33"/>
    </row>
    <row r="4" spans="1:14" ht="21" customHeight="1" x14ac:dyDescent="0.25">
      <c r="H4" s="39" t="s">
        <v>50</v>
      </c>
      <c r="I4" s="39"/>
      <c r="J4" s="39" t="s">
        <v>51</v>
      </c>
    </row>
    <row r="5" spans="1:14" ht="21" customHeight="1" x14ac:dyDescent="0.25">
      <c r="H5" s="40"/>
      <c r="I5" s="40"/>
      <c r="J5" s="40"/>
    </row>
    <row r="6" spans="1:14" ht="21" customHeight="1" x14ac:dyDescent="0.25">
      <c r="A6" s="61" t="s">
        <v>1</v>
      </c>
      <c r="B6" s="50" t="s">
        <v>2</v>
      </c>
      <c r="C6" s="71" t="s">
        <v>3</v>
      </c>
      <c r="D6" s="71"/>
      <c r="E6" s="71"/>
      <c r="F6" s="72" t="s">
        <v>4</v>
      </c>
      <c r="G6" s="72"/>
      <c r="H6" s="72"/>
      <c r="I6" s="72"/>
      <c r="J6" s="50" t="s">
        <v>5</v>
      </c>
    </row>
    <row r="7" spans="1:14" ht="21" customHeight="1" x14ac:dyDescent="0.25">
      <c r="A7" s="61"/>
      <c r="B7" s="5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0"/>
    </row>
    <row r="8" spans="1:14" ht="21" customHeight="1" x14ac:dyDescent="0.25">
      <c r="A8" s="62">
        <v>1</v>
      </c>
      <c r="B8" s="63" t="s">
        <v>13</v>
      </c>
      <c r="C8" s="51">
        <v>0</v>
      </c>
      <c r="D8" s="55"/>
      <c r="E8" s="51">
        <f>C8*D8</f>
        <v>0</v>
      </c>
      <c r="F8" s="8">
        <v>0</v>
      </c>
      <c r="G8" s="8">
        <v>0</v>
      </c>
      <c r="H8" s="8">
        <f t="shared" ref="H8:H49" si="0">F8+G8</f>
        <v>0</v>
      </c>
      <c r="I8" s="22"/>
      <c r="J8" s="44" t="s">
        <v>14</v>
      </c>
    </row>
    <row r="9" spans="1:14" ht="21" customHeight="1" x14ac:dyDescent="0.25">
      <c r="A9" s="62"/>
      <c r="B9" s="63"/>
      <c r="C9" s="51"/>
      <c r="D9" s="55"/>
      <c r="E9" s="51"/>
      <c r="F9" s="8">
        <v>0</v>
      </c>
      <c r="G9" s="8">
        <v>0</v>
      </c>
      <c r="H9" s="8">
        <f t="shared" si="0"/>
        <v>0</v>
      </c>
      <c r="I9" s="16"/>
      <c r="J9" s="45"/>
    </row>
    <row r="10" spans="1:14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46"/>
      <c r="M10" s="34"/>
      <c r="N10" s="36"/>
    </row>
    <row r="11" spans="1:14" ht="21" customHeight="1" x14ac:dyDescent="0.25">
      <c r="A11" s="56">
        <v>2</v>
      </c>
      <c r="B11" s="67" t="s">
        <v>16</v>
      </c>
      <c r="C11" s="52">
        <v>0</v>
      </c>
      <c r="D11" s="56"/>
      <c r="E11" s="52">
        <f t="shared" ref="E11:E73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44" t="s">
        <v>17</v>
      </c>
    </row>
    <row r="12" spans="1:14" ht="21" customHeight="1" x14ac:dyDescent="0.25">
      <c r="A12" s="57"/>
      <c r="B12" s="68"/>
      <c r="C12" s="54"/>
      <c r="D12" s="57"/>
      <c r="E12" s="54"/>
      <c r="F12" s="8">
        <v>0</v>
      </c>
      <c r="G12" s="8">
        <v>0</v>
      </c>
      <c r="H12" s="8">
        <f t="shared" ref="H12" si="2">F12+G12</f>
        <v>0</v>
      </c>
      <c r="I12" s="16"/>
      <c r="J12" s="45"/>
    </row>
    <row r="13" spans="1:14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46"/>
      <c r="M13" s="34"/>
      <c r="N13" s="36"/>
    </row>
    <row r="14" spans="1:14" ht="21" customHeight="1" x14ac:dyDescent="0.25">
      <c r="A14" s="62">
        <v>3</v>
      </c>
      <c r="B14" s="63" t="s">
        <v>19</v>
      </c>
      <c r="C14" s="51">
        <v>0</v>
      </c>
      <c r="D14" s="55">
        <v>0</v>
      </c>
      <c r="E14" s="51">
        <f t="shared" si="1"/>
        <v>0</v>
      </c>
      <c r="F14" s="8">
        <v>0</v>
      </c>
      <c r="G14" s="8">
        <v>0</v>
      </c>
      <c r="H14" s="8">
        <f t="shared" si="0"/>
        <v>0</v>
      </c>
      <c r="I14" s="22"/>
      <c r="J14" s="41" t="s">
        <v>20</v>
      </c>
    </row>
    <row r="15" spans="1:14" ht="21" customHeight="1" x14ac:dyDescent="0.25">
      <c r="A15" s="62"/>
      <c r="B15" s="63"/>
      <c r="C15" s="51"/>
      <c r="D15" s="55"/>
      <c r="E15" s="51"/>
      <c r="F15" s="8">
        <v>0</v>
      </c>
      <c r="G15" s="8">
        <v>0</v>
      </c>
      <c r="H15" s="8">
        <f t="shared" si="0"/>
        <v>0</v>
      </c>
      <c r="I15" s="16"/>
      <c r="J15" s="42"/>
    </row>
    <row r="16" spans="1:14" s="1" customFormat="1" ht="21" customHeight="1" x14ac:dyDescent="0.2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3"/>
      <c r="M16" s="34"/>
      <c r="N16" s="36"/>
    </row>
    <row r="17" spans="1:14" ht="21" customHeight="1" x14ac:dyDescent="0.25">
      <c r="A17" s="62">
        <v>4</v>
      </c>
      <c r="B17" s="63" t="s">
        <v>22</v>
      </c>
      <c r="C17" s="51">
        <v>0</v>
      </c>
      <c r="D17" s="55"/>
      <c r="E17" s="51">
        <f t="shared" si="1"/>
        <v>0</v>
      </c>
      <c r="F17" s="8">
        <v>0</v>
      </c>
      <c r="G17" s="8">
        <v>0</v>
      </c>
      <c r="H17" s="8">
        <f t="shared" si="0"/>
        <v>0</v>
      </c>
      <c r="I17" s="16"/>
      <c r="J17" s="41" t="s">
        <v>23</v>
      </c>
    </row>
    <row r="18" spans="1:14" ht="21" customHeight="1" x14ac:dyDescent="0.25">
      <c r="A18" s="62"/>
      <c r="B18" s="63"/>
      <c r="C18" s="51"/>
      <c r="D18" s="55"/>
      <c r="E18" s="51"/>
      <c r="F18" s="8">
        <v>0</v>
      </c>
      <c r="G18" s="8">
        <v>0</v>
      </c>
      <c r="H18" s="8">
        <f t="shared" si="0"/>
        <v>0</v>
      </c>
      <c r="I18" s="16"/>
      <c r="J18" s="42"/>
    </row>
    <row r="19" spans="1:14" s="1" customFormat="1" ht="21" customHeight="1" x14ac:dyDescent="0.25">
      <c r="A19" s="9"/>
      <c r="B19" s="10" t="s">
        <v>24</v>
      </c>
      <c r="C19" s="11">
        <f>SUM(C17)</f>
        <v>0</v>
      </c>
      <c r="D19" s="11">
        <f t="shared" ref="D19:E19" si="3">SUM(D17)</f>
        <v>0</v>
      </c>
      <c r="E19" s="11">
        <f t="shared" si="3"/>
        <v>0</v>
      </c>
      <c r="F19" s="11">
        <f>SUM(F17:F18)</f>
        <v>0</v>
      </c>
      <c r="G19" s="11">
        <f t="shared" ref="G19:H19" si="4">SUM(G17:G18)</f>
        <v>0</v>
      </c>
      <c r="H19" s="11">
        <f t="shared" si="4"/>
        <v>0</v>
      </c>
      <c r="I19" s="17"/>
      <c r="J19" s="43"/>
      <c r="M19" s="34"/>
      <c r="N19" s="36"/>
    </row>
    <row r="20" spans="1:14" ht="21" customHeight="1" x14ac:dyDescent="0.25">
      <c r="A20" s="56">
        <v>5</v>
      </c>
      <c r="B20" s="67" t="s">
        <v>25</v>
      </c>
      <c r="C20" s="52">
        <v>10000</v>
      </c>
      <c r="D20" s="56">
        <v>1</v>
      </c>
      <c r="E20" s="52">
        <f t="shared" si="1"/>
        <v>10000</v>
      </c>
      <c r="F20" s="28">
        <v>897</v>
      </c>
      <c r="G20" s="28">
        <v>0</v>
      </c>
      <c r="H20" s="28">
        <f t="shared" si="0"/>
        <v>897</v>
      </c>
      <c r="I20" s="22" t="s">
        <v>52</v>
      </c>
      <c r="J20" s="44"/>
    </row>
    <row r="21" spans="1:14" ht="21" customHeight="1" x14ac:dyDescent="0.25">
      <c r="A21" s="58"/>
      <c r="B21" s="69"/>
      <c r="C21" s="53"/>
      <c r="D21" s="58"/>
      <c r="E21" s="53"/>
      <c r="F21" s="24">
        <v>0</v>
      </c>
      <c r="G21" s="24">
        <v>189.1</v>
      </c>
      <c r="H21" s="24">
        <f t="shared" ref="H21:H37" si="5">F21+G21</f>
        <v>189.1</v>
      </c>
      <c r="I21" s="22" t="s">
        <v>53</v>
      </c>
      <c r="J21" s="45"/>
    </row>
    <row r="22" spans="1:14" ht="21" customHeight="1" x14ac:dyDescent="0.25">
      <c r="A22" s="58"/>
      <c r="B22" s="69"/>
      <c r="C22" s="53"/>
      <c r="D22" s="58"/>
      <c r="E22" s="53"/>
      <c r="F22" s="23">
        <v>397.5</v>
      </c>
      <c r="G22" s="23">
        <v>0</v>
      </c>
      <c r="H22" s="23">
        <f t="shared" si="5"/>
        <v>397.5</v>
      </c>
      <c r="I22" s="22" t="s">
        <v>54</v>
      </c>
      <c r="J22" s="45"/>
    </row>
    <row r="23" spans="1:14" ht="21" customHeight="1" x14ac:dyDescent="0.25">
      <c r="A23" s="58"/>
      <c r="B23" s="69"/>
      <c r="C23" s="53"/>
      <c r="D23" s="58"/>
      <c r="E23" s="53"/>
      <c r="F23" s="23">
        <v>140</v>
      </c>
      <c r="G23" s="23">
        <v>0</v>
      </c>
      <c r="H23" s="23">
        <f t="shared" si="5"/>
        <v>140</v>
      </c>
      <c r="I23" s="22" t="s">
        <v>55</v>
      </c>
      <c r="J23" s="45"/>
    </row>
    <row r="24" spans="1:14" ht="21" customHeight="1" x14ac:dyDescent="0.25">
      <c r="A24" s="58"/>
      <c r="B24" s="69"/>
      <c r="C24" s="53"/>
      <c r="D24" s="58"/>
      <c r="E24" s="53"/>
      <c r="F24" s="23">
        <v>990</v>
      </c>
      <c r="G24" s="23">
        <v>0</v>
      </c>
      <c r="H24" s="23">
        <f t="shared" si="5"/>
        <v>990</v>
      </c>
      <c r="I24" s="22" t="s">
        <v>56</v>
      </c>
      <c r="J24" s="45"/>
    </row>
    <row r="25" spans="1:14" ht="21" customHeight="1" x14ac:dyDescent="0.25">
      <c r="A25" s="58"/>
      <c r="B25" s="69"/>
      <c r="C25" s="53"/>
      <c r="D25" s="58"/>
      <c r="E25" s="53"/>
      <c r="F25" s="29">
        <v>1289</v>
      </c>
      <c r="G25" s="29">
        <v>0</v>
      </c>
      <c r="H25" s="29">
        <f t="shared" si="5"/>
        <v>1289</v>
      </c>
      <c r="I25" s="30" t="s">
        <v>57</v>
      </c>
      <c r="J25" s="45"/>
      <c r="K25" s="31" t="s">
        <v>92</v>
      </c>
      <c r="L25" s="31"/>
    </row>
    <row r="26" spans="1:14" ht="21" customHeight="1" x14ac:dyDescent="0.25">
      <c r="A26" s="58"/>
      <c r="B26" s="69"/>
      <c r="C26" s="53"/>
      <c r="D26" s="58"/>
      <c r="E26" s="53"/>
      <c r="F26" s="23">
        <v>20.9</v>
      </c>
      <c r="G26" s="23">
        <v>0</v>
      </c>
      <c r="H26" s="28">
        <f t="shared" si="5"/>
        <v>20.9</v>
      </c>
      <c r="I26" s="22" t="s">
        <v>58</v>
      </c>
      <c r="J26" s="45"/>
    </row>
    <row r="27" spans="1:14" ht="21" customHeight="1" x14ac:dyDescent="0.25">
      <c r="A27" s="58"/>
      <c r="B27" s="69"/>
      <c r="C27" s="53"/>
      <c r="D27" s="58"/>
      <c r="E27" s="53"/>
      <c r="F27" s="23">
        <v>483.45</v>
      </c>
      <c r="G27" s="23">
        <v>0</v>
      </c>
      <c r="H27" s="28">
        <f>F27+G27</f>
        <v>483.45</v>
      </c>
      <c r="I27" s="22" t="s">
        <v>58</v>
      </c>
      <c r="J27" s="45"/>
    </row>
    <row r="28" spans="1:14" ht="21" customHeight="1" x14ac:dyDescent="0.25">
      <c r="A28" s="58"/>
      <c r="B28" s="69"/>
      <c r="C28" s="53"/>
      <c r="D28" s="58"/>
      <c r="E28" s="53"/>
      <c r="F28" s="23">
        <v>176</v>
      </c>
      <c r="G28" s="23">
        <v>0</v>
      </c>
      <c r="H28" s="28">
        <f t="shared" si="5"/>
        <v>176</v>
      </c>
      <c r="I28" s="22" t="s">
        <v>59</v>
      </c>
      <c r="J28" s="45"/>
    </row>
    <row r="29" spans="1:14" ht="21" customHeight="1" x14ac:dyDescent="0.25">
      <c r="A29" s="58"/>
      <c r="B29" s="69"/>
      <c r="C29" s="53"/>
      <c r="D29" s="58"/>
      <c r="E29" s="53"/>
      <c r="F29" s="23">
        <v>60.9</v>
      </c>
      <c r="G29" s="23">
        <v>0</v>
      </c>
      <c r="H29" s="28">
        <f t="shared" ref="H29:H36" si="6">F29+G29</f>
        <v>60.9</v>
      </c>
      <c r="I29" s="22" t="s">
        <v>60</v>
      </c>
      <c r="J29" s="45"/>
    </row>
    <row r="30" spans="1:14" ht="21" customHeight="1" x14ac:dyDescent="0.25">
      <c r="A30" s="58"/>
      <c r="B30" s="69"/>
      <c r="C30" s="53"/>
      <c r="D30" s="58"/>
      <c r="E30" s="53"/>
      <c r="F30" s="23">
        <v>69</v>
      </c>
      <c r="G30" s="23">
        <v>0</v>
      </c>
      <c r="H30" s="28">
        <f t="shared" si="6"/>
        <v>69</v>
      </c>
      <c r="I30" s="22" t="s">
        <v>61</v>
      </c>
      <c r="J30" s="45"/>
    </row>
    <row r="31" spans="1:14" ht="21" customHeight="1" x14ac:dyDescent="0.25">
      <c r="A31" s="58"/>
      <c r="B31" s="69"/>
      <c r="C31" s="53"/>
      <c r="D31" s="58"/>
      <c r="E31" s="53"/>
      <c r="F31" s="23">
        <v>223.74</v>
      </c>
      <c r="G31" s="23">
        <v>0</v>
      </c>
      <c r="H31" s="23">
        <f t="shared" si="6"/>
        <v>223.74</v>
      </c>
      <c r="I31" s="22" t="s">
        <v>62</v>
      </c>
      <c r="J31" s="45"/>
    </row>
    <row r="32" spans="1:14" ht="21" customHeight="1" x14ac:dyDescent="0.25">
      <c r="A32" s="58"/>
      <c r="B32" s="69"/>
      <c r="C32" s="53"/>
      <c r="D32" s="58"/>
      <c r="E32" s="53"/>
      <c r="F32" s="23">
        <v>58</v>
      </c>
      <c r="G32" s="23">
        <v>0</v>
      </c>
      <c r="H32" s="23">
        <f t="shared" si="6"/>
        <v>58</v>
      </c>
      <c r="I32" s="22" t="s">
        <v>63</v>
      </c>
      <c r="J32" s="45"/>
    </row>
    <row r="33" spans="1:14" ht="21" customHeight="1" x14ac:dyDescent="0.25">
      <c r="A33" s="58"/>
      <c r="B33" s="69"/>
      <c r="C33" s="53"/>
      <c r="D33" s="58"/>
      <c r="E33" s="53"/>
      <c r="F33" s="23">
        <v>519</v>
      </c>
      <c r="G33" s="23">
        <v>0</v>
      </c>
      <c r="H33" s="23">
        <f t="shared" si="6"/>
        <v>519</v>
      </c>
      <c r="I33" s="22" t="s">
        <v>64</v>
      </c>
      <c r="J33" s="45"/>
    </row>
    <row r="34" spans="1:14" ht="21" customHeight="1" x14ac:dyDescent="0.25">
      <c r="A34" s="58"/>
      <c r="B34" s="69"/>
      <c r="C34" s="53"/>
      <c r="D34" s="58"/>
      <c r="E34" s="53"/>
      <c r="F34" s="23">
        <v>56</v>
      </c>
      <c r="G34" s="23">
        <v>0</v>
      </c>
      <c r="H34" s="23">
        <f t="shared" si="6"/>
        <v>56</v>
      </c>
      <c r="I34" s="22" t="s">
        <v>65</v>
      </c>
      <c r="J34" s="45"/>
    </row>
    <row r="35" spans="1:14" ht="21" customHeight="1" x14ac:dyDescent="0.25">
      <c r="A35" s="58"/>
      <c r="B35" s="69"/>
      <c r="C35" s="53"/>
      <c r="D35" s="58"/>
      <c r="E35" s="53"/>
      <c r="F35" s="23">
        <v>1134</v>
      </c>
      <c r="G35" s="23">
        <v>0</v>
      </c>
      <c r="H35" s="23">
        <f t="shared" si="6"/>
        <v>1134</v>
      </c>
      <c r="I35" s="22" t="s">
        <v>66</v>
      </c>
      <c r="J35" s="45"/>
    </row>
    <row r="36" spans="1:14" ht="21" customHeight="1" x14ac:dyDescent="0.25">
      <c r="A36" s="58"/>
      <c r="B36" s="69"/>
      <c r="C36" s="53"/>
      <c r="D36" s="58"/>
      <c r="E36" s="53"/>
      <c r="F36" s="23">
        <v>1500</v>
      </c>
      <c r="G36" s="23">
        <v>0</v>
      </c>
      <c r="H36" s="23">
        <f t="shared" si="6"/>
        <v>1500</v>
      </c>
      <c r="I36" s="22" t="s">
        <v>67</v>
      </c>
      <c r="J36" s="45"/>
    </row>
    <row r="37" spans="1:14" ht="21" customHeight="1" x14ac:dyDescent="0.25">
      <c r="A37" s="58"/>
      <c r="B37" s="69"/>
      <c r="C37" s="53"/>
      <c r="D37" s="58"/>
      <c r="E37" s="53"/>
      <c r="F37" s="23">
        <v>100</v>
      </c>
      <c r="G37" s="23">
        <v>0</v>
      </c>
      <c r="H37" s="23">
        <f t="shared" si="5"/>
        <v>100</v>
      </c>
      <c r="I37" s="22" t="s">
        <v>68</v>
      </c>
      <c r="J37" s="45"/>
    </row>
    <row r="38" spans="1:14" ht="21" customHeight="1" x14ac:dyDescent="0.25">
      <c r="A38" s="57"/>
      <c r="B38" s="68"/>
      <c r="C38" s="54"/>
      <c r="D38" s="57"/>
      <c r="E38" s="54"/>
      <c r="F38" s="8">
        <v>472</v>
      </c>
      <c r="G38" s="8">
        <v>0</v>
      </c>
      <c r="H38" s="8">
        <f t="shared" ref="H38" si="7">F38+G38</f>
        <v>472</v>
      </c>
      <c r="I38" s="22" t="s">
        <v>90</v>
      </c>
      <c r="J38" s="45"/>
    </row>
    <row r="39" spans="1:14" s="1" customFormat="1" ht="21" customHeight="1" x14ac:dyDescent="0.25">
      <c r="A39" s="9"/>
      <c r="B39" s="10" t="s">
        <v>26</v>
      </c>
      <c r="C39" s="11">
        <f>SUM(C20)</f>
        <v>10000</v>
      </c>
      <c r="D39" s="11">
        <f>SUM(D20)</f>
        <v>1</v>
      </c>
      <c r="E39" s="11">
        <f>SUM(E20)</f>
        <v>10000</v>
      </c>
      <c r="F39" s="11">
        <f>SUM(F20:F38)</f>
        <v>8586.49</v>
      </c>
      <c r="G39" s="11">
        <f>SUM(G20:G38)</f>
        <v>189.1</v>
      </c>
      <c r="H39" s="11">
        <f>SUM(H20:H38)</f>
        <v>8775.59</v>
      </c>
      <c r="I39" s="17"/>
      <c r="J39" s="46"/>
      <c r="M39" s="34"/>
      <c r="N39" s="36"/>
    </row>
    <row r="40" spans="1:14" ht="21" customHeight="1" x14ac:dyDescent="0.25">
      <c r="A40" s="62">
        <v>6</v>
      </c>
      <c r="B40" s="63" t="s">
        <v>27</v>
      </c>
      <c r="C40" s="51">
        <v>0</v>
      </c>
      <c r="D40" s="55"/>
      <c r="E40" s="51">
        <f t="shared" si="1"/>
        <v>0</v>
      </c>
      <c r="F40" s="8">
        <v>0</v>
      </c>
      <c r="G40" s="8">
        <v>0</v>
      </c>
      <c r="H40" s="8">
        <f t="shared" si="0"/>
        <v>0</v>
      </c>
      <c r="I40" s="16"/>
      <c r="J40" s="44" t="s">
        <v>28</v>
      </c>
    </row>
    <row r="41" spans="1:14" ht="21" customHeight="1" x14ac:dyDescent="0.25">
      <c r="A41" s="62"/>
      <c r="B41" s="63"/>
      <c r="C41" s="51"/>
      <c r="D41" s="55"/>
      <c r="E41" s="51"/>
      <c r="F41" s="8">
        <v>0</v>
      </c>
      <c r="G41" s="8">
        <v>0</v>
      </c>
      <c r="H41" s="8">
        <f t="shared" si="0"/>
        <v>0</v>
      </c>
      <c r="I41" s="16"/>
      <c r="J41" s="42"/>
    </row>
    <row r="42" spans="1:14" s="1" customFormat="1" ht="21" customHeight="1" x14ac:dyDescent="0.25">
      <c r="A42" s="9"/>
      <c r="B42" s="10" t="s">
        <v>29</v>
      </c>
      <c r="C42" s="11">
        <f>SUM(C40)</f>
        <v>0</v>
      </c>
      <c r="D42" s="11">
        <f>SUM(D40)</f>
        <v>0</v>
      </c>
      <c r="E42" s="11">
        <f>SUM(E40)</f>
        <v>0</v>
      </c>
      <c r="F42" s="11">
        <f>SUM(F40:F41)</f>
        <v>0</v>
      </c>
      <c r="G42" s="11">
        <f>SUM(G40:G41)</f>
        <v>0</v>
      </c>
      <c r="H42" s="11">
        <f>SUM(H40:H41)</f>
        <v>0</v>
      </c>
      <c r="I42" s="17"/>
      <c r="J42" s="43"/>
      <c r="M42" s="34"/>
      <c r="N42" s="36"/>
    </row>
    <row r="43" spans="1:14" ht="21" customHeight="1" x14ac:dyDescent="0.25">
      <c r="A43" s="62">
        <v>7</v>
      </c>
      <c r="B43" s="63" t="s">
        <v>30</v>
      </c>
      <c r="C43" s="51">
        <v>0</v>
      </c>
      <c r="D43" s="55"/>
      <c r="E43" s="51">
        <f t="shared" si="1"/>
        <v>0</v>
      </c>
      <c r="F43" s="8">
        <v>0</v>
      </c>
      <c r="G43" s="8">
        <v>0</v>
      </c>
      <c r="H43" s="8">
        <f t="shared" si="0"/>
        <v>0</v>
      </c>
      <c r="I43" s="16"/>
      <c r="J43" s="47"/>
    </row>
    <row r="44" spans="1:14" ht="21" customHeight="1" x14ac:dyDescent="0.25">
      <c r="A44" s="62"/>
      <c r="B44" s="63"/>
      <c r="C44" s="51"/>
      <c r="D44" s="55"/>
      <c r="E44" s="51"/>
      <c r="F44" s="8">
        <v>0</v>
      </c>
      <c r="G44" s="8">
        <v>0</v>
      </c>
      <c r="H44" s="8">
        <f t="shared" si="0"/>
        <v>0</v>
      </c>
      <c r="I44" s="16"/>
      <c r="J44" s="48"/>
    </row>
    <row r="45" spans="1:14" s="1" customFormat="1" ht="21" customHeight="1" x14ac:dyDescent="0.25">
      <c r="A45" s="9"/>
      <c r="B45" s="10" t="s">
        <v>31</v>
      </c>
      <c r="C45" s="11">
        <f>SUM(C43)</f>
        <v>0</v>
      </c>
      <c r="D45" s="11">
        <f>SUM(D43)</f>
        <v>0</v>
      </c>
      <c r="E45" s="11">
        <f>SUM(E43)</f>
        <v>0</v>
      </c>
      <c r="F45" s="11">
        <f>SUM(F43:F44)</f>
        <v>0</v>
      </c>
      <c r="G45" s="11">
        <f>SUM(G43:G44)</f>
        <v>0</v>
      </c>
      <c r="H45" s="11">
        <f>SUM(H43:H44)</f>
        <v>0</v>
      </c>
      <c r="I45" s="17"/>
      <c r="J45" s="49"/>
      <c r="M45" s="34"/>
      <c r="N45" s="36"/>
    </row>
    <row r="46" spans="1:14" ht="21" customHeight="1" x14ac:dyDescent="0.25">
      <c r="A46" s="62">
        <v>8</v>
      </c>
      <c r="B46" s="63" t="s">
        <v>32</v>
      </c>
      <c r="C46" s="51">
        <v>0</v>
      </c>
      <c r="D46" s="55"/>
      <c r="E46" s="51">
        <f t="shared" si="1"/>
        <v>0</v>
      </c>
      <c r="F46" s="8">
        <v>0</v>
      </c>
      <c r="G46" s="8">
        <v>0</v>
      </c>
      <c r="H46" s="8">
        <f t="shared" si="0"/>
        <v>0</v>
      </c>
      <c r="I46" s="16"/>
      <c r="J46" s="41" t="s">
        <v>33</v>
      </c>
    </row>
    <row r="47" spans="1:14" ht="21" customHeight="1" x14ac:dyDescent="0.25">
      <c r="A47" s="62"/>
      <c r="B47" s="63"/>
      <c r="C47" s="51"/>
      <c r="D47" s="55"/>
      <c r="E47" s="51"/>
      <c r="F47" s="8">
        <v>0</v>
      </c>
      <c r="G47" s="8">
        <v>0</v>
      </c>
      <c r="H47" s="8">
        <f t="shared" si="0"/>
        <v>0</v>
      </c>
      <c r="I47" s="16"/>
      <c r="J47" s="42"/>
    </row>
    <row r="48" spans="1:14" s="1" customFormat="1" ht="21" customHeight="1" x14ac:dyDescent="0.25">
      <c r="A48" s="9"/>
      <c r="B48" s="10" t="s">
        <v>34</v>
      </c>
      <c r="C48" s="11">
        <f>SUM(C46)</f>
        <v>0</v>
      </c>
      <c r="D48" s="11">
        <f t="shared" ref="D48:E48" si="8">SUM(D46)</f>
        <v>0</v>
      </c>
      <c r="E48" s="11">
        <f t="shared" si="8"/>
        <v>0</v>
      </c>
      <c r="F48" s="11">
        <f>SUM(F46:F47)</f>
        <v>0</v>
      </c>
      <c r="G48" s="11">
        <f t="shared" ref="G48:H48" si="9">SUM(G46:G47)</f>
        <v>0</v>
      </c>
      <c r="H48" s="11">
        <f t="shared" si="9"/>
        <v>0</v>
      </c>
      <c r="I48" s="17"/>
      <c r="J48" s="43"/>
      <c r="K48" s="1" t="s">
        <v>93</v>
      </c>
      <c r="M48" s="34"/>
      <c r="N48" s="36"/>
    </row>
    <row r="49" spans="1:14" ht="21" customHeight="1" x14ac:dyDescent="0.25">
      <c r="A49" s="56">
        <v>9</v>
      </c>
      <c r="B49" s="67" t="s">
        <v>35</v>
      </c>
      <c r="C49" s="52">
        <v>20000</v>
      </c>
      <c r="D49" s="56">
        <v>1</v>
      </c>
      <c r="E49" s="52">
        <f t="shared" si="1"/>
        <v>20000</v>
      </c>
      <c r="F49" s="8">
        <v>1065.7</v>
      </c>
      <c r="G49" s="8">
        <v>0</v>
      </c>
      <c r="H49" s="8">
        <f t="shared" si="0"/>
        <v>1065.7</v>
      </c>
      <c r="I49" s="22" t="s">
        <v>69</v>
      </c>
      <c r="J49" s="44" t="s">
        <v>36</v>
      </c>
      <c r="K49" s="27">
        <v>150</v>
      </c>
      <c r="L49" s="34">
        <v>7.1052999999999997</v>
      </c>
      <c r="M49" s="38">
        <f>K49*L49</f>
        <v>1065.7950000000001</v>
      </c>
      <c r="N49" s="37"/>
    </row>
    <row r="50" spans="1:14" ht="21" customHeight="1" x14ac:dyDescent="0.25">
      <c r="A50" s="58"/>
      <c r="B50" s="69"/>
      <c r="C50" s="53"/>
      <c r="D50" s="58"/>
      <c r="E50" s="53"/>
      <c r="F50" s="25">
        <v>24.8</v>
      </c>
      <c r="G50" s="25">
        <v>0</v>
      </c>
      <c r="H50" s="25">
        <f t="shared" ref="H50:H71" si="10">F50+G50</f>
        <v>24.8</v>
      </c>
      <c r="I50" s="22" t="s">
        <v>70</v>
      </c>
      <c r="J50" s="45"/>
      <c r="K50" s="74">
        <v>3.49</v>
      </c>
      <c r="L50" s="34">
        <v>7.1052999999999997</v>
      </c>
      <c r="M50" s="38">
        <f t="shared" ref="M50:M71" si="11">K50*L50</f>
        <v>24.797497</v>
      </c>
      <c r="N50" s="37"/>
    </row>
    <row r="51" spans="1:14" ht="21" customHeight="1" x14ac:dyDescent="0.25">
      <c r="A51" s="58"/>
      <c r="B51" s="69"/>
      <c r="C51" s="53"/>
      <c r="D51" s="58"/>
      <c r="E51" s="53"/>
      <c r="F51" s="25">
        <v>411.82</v>
      </c>
      <c r="G51" s="25">
        <v>0</v>
      </c>
      <c r="H51" s="25">
        <f t="shared" si="10"/>
        <v>411.82</v>
      </c>
      <c r="I51" s="22" t="s">
        <v>71</v>
      </c>
      <c r="J51" s="45"/>
      <c r="K51" s="27">
        <v>57.96</v>
      </c>
      <c r="L51" s="34">
        <v>7.1052999999999997</v>
      </c>
      <c r="M51" s="38">
        <f t="shared" si="11"/>
        <v>411.82318800000002</v>
      </c>
    </row>
    <row r="52" spans="1:14" ht="21" customHeight="1" x14ac:dyDescent="0.25">
      <c r="A52" s="58"/>
      <c r="B52" s="69"/>
      <c r="C52" s="53"/>
      <c r="D52" s="58"/>
      <c r="E52" s="53"/>
      <c r="F52" s="25">
        <v>284.20999999999998</v>
      </c>
      <c r="G52" s="25">
        <v>0</v>
      </c>
      <c r="H52" s="25">
        <f t="shared" ref="H52:H56" si="12">F52+G52</f>
        <v>284.20999999999998</v>
      </c>
      <c r="I52" s="22" t="s">
        <v>72</v>
      </c>
      <c r="J52" s="45"/>
      <c r="K52" s="27">
        <v>40</v>
      </c>
      <c r="L52" s="34">
        <v>7.1052999999999997</v>
      </c>
      <c r="M52" s="38">
        <f t="shared" si="11"/>
        <v>284.21199999999999</v>
      </c>
    </row>
    <row r="53" spans="1:14" ht="21" customHeight="1" x14ac:dyDescent="0.25">
      <c r="A53" s="58"/>
      <c r="B53" s="69"/>
      <c r="C53" s="53"/>
      <c r="D53" s="58"/>
      <c r="E53" s="53"/>
      <c r="F53" s="25">
        <v>5734.4</v>
      </c>
      <c r="G53" s="25">
        <v>0</v>
      </c>
      <c r="H53" s="25">
        <f t="shared" si="12"/>
        <v>5734.4</v>
      </c>
      <c r="I53" s="22" t="s">
        <v>73</v>
      </c>
      <c r="J53" s="45"/>
      <c r="K53" s="74">
        <v>807.06</v>
      </c>
      <c r="L53" s="34">
        <v>7.1052999999999997</v>
      </c>
      <c r="M53" s="38">
        <f t="shared" si="11"/>
        <v>5734.403417999999</v>
      </c>
    </row>
    <row r="54" spans="1:14" ht="21" customHeight="1" x14ac:dyDescent="0.25">
      <c r="A54" s="58"/>
      <c r="B54" s="69"/>
      <c r="C54" s="53"/>
      <c r="D54" s="58"/>
      <c r="E54" s="53"/>
      <c r="F54" s="25">
        <v>1421.06</v>
      </c>
      <c r="G54" s="25">
        <v>0</v>
      </c>
      <c r="H54" s="25">
        <f t="shared" si="12"/>
        <v>1421.06</v>
      </c>
      <c r="I54" s="22" t="s">
        <v>74</v>
      </c>
      <c r="J54" s="45"/>
      <c r="K54" s="27">
        <v>200</v>
      </c>
      <c r="L54" s="34">
        <v>7.1052999999999997</v>
      </c>
      <c r="M54" s="38">
        <f t="shared" si="11"/>
        <v>1421.06</v>
      </c>
    </row>
    <row r="55" spans="1:14" ht="21" customHeight="1" x14ac:dyDescent="0.25">
      <c r="A55" s="58"/>
      <c r="B55" s="69"/>
      <c r="C55" s="53"/>
      <c r="D55" s="58"/>
      <c r="E55" s="53"/>
      <c r="F55" s="25">
        <v>263.45999999999998</v>
      </c>
      <c r="G55" s="25">
        <v>0</v>
      </c>
      <c r="H55" s="25">
        <f t="shared" si="12"/>
        <v>263.45999999999998</v>
      </c>
      <c r="I55" s="22" t="s">
        <v>75</v>
      </c>
      <c r="J55" s="45"/>
      <c r="K55" s="74">
        <v>37.08</v>
      </c>
      <c r="L55" s="34">
        <v>7.1052999999999997</v>
      </c>
      <c r="M55" s="38">
        <f t="shared" si="11"/>
        <v>263.46452399999998</v>
      </c>
    </row>
    <row r="56" spans="1:14" ht="21" customHeight="1" x14ac:dyDescent="0.25">
      <c r="A56" s="58"/>
      <c r="B56" s="69"/>
      <c r="C56" s="53"/>
      <c r="D56" s="58"/>
      <c r="E56" s="53"/>
      <c r="F56" s="25">
        <v>959.22</v>
      </c>
      <c r="G56" s="25">
        <v>0</v>
      </c>
      <c r="H56" s="25">
        <f t="shared" si="12"/>
        <v>959.22</v>
      </c>
      <c r="I56" s="22" t="s">
        <v>76</v>
      </c>
      <c r="J56" s="45"/>
      <c r="K56" s="27">
        <v>135</v>
      </c>
      <c r="L56" s="34">
        <v>7.1052999999999997</v>
      </c>
      <c r="M56" s="38">
        <f t="shared" si="11"/>
        <v>959.21550000000002</v>
      </c>
    </row>
    <row r="57" spans="1:14" ht="21" customHeight="1" x14ac:dyDescent="0.25">
      <c r="A57" s="58"/>
      <c r="B57" s="69"/>
      <c r="C57" s="53"/>
      <c r="D57" s="58"/>
      <c r="E57" s="53"/>
      <c r="F57" s="25">
        <v>710.53</v>
      </c>
      <c r="G57" s="25">
        <v>0</v>
      </c>
      <c r="H57" s="25">
        <f t="shared" si="10"/>
        <v>710.53</v>
      </c>
      <c r="I57" s="22" t="s">
        <v>77</v>
      </c>
      <c r="J57" s="45"/>
      <c r="K57" s="27">
        <v>100</v>
      </c>
      <c r="L57" s="34">
        <v>7.1052999999999997</v>
      </c>
      <c r="M57" s="38">
        <f t="shared" si="11"/>
        <v>710.53</v>
      </c>
    </row>
    <row r="58" spans="1:14" ht="21" customHeight="1" x14ac:dyDescent="0.25">
      <c r="A58" s="58"/>
      <c r="B58" s="69"/>
      <c r="C58" s="53"/>
      <c r="D58" s="58"/>
      <c r="E58" s="53"/>
      <c r="F58" s="25">
        <v>3552.65</v>
      </c>
      <c r="G58" s="25">
        <v>0</v>
      </c>
      <c r="H58" s="25">
        <f t="shared" si="10"/>
        <v>3552.65</v>
      </c>
      <c r="I58" s="22" t="s">
        <v>78</v>
      </c>
      <c r="J58" s="45"/>
      <c r="K58" s="27">
        <v>500</v>
      </c>
      <c r="L58" s="34">
        <v>7.1052999999999997</v>
      </c>
      <c r="M58" s="38">
        <f t="shared" si="11"/>
        <v>3552.6499999999996</v>
      </c>
    </row>
    <row r="59" spans="1:14" ht="21" customHeight="1" x14ac:dyDescent="0.25">
      <c r="A59" s="58"/>
      <c r="B59" s="69"/>
      <c r="C59" s="53"/>
      <c r="D59" s="58"/>
      <c r="E59" s="53"/>
      <c r="F59" s="25">
        <v>222.54</v>
      </c>
      <c r="G59" s="25">
        <v>0</v>
      </c>
      <c r="H59" s="25">
        <f t="shared" si="10"/>
        <v>222.54</v>
      </c>
      <c r="I59" s="22" t="s">
        <v>81</v>
      </c>
      <c r="J59" s="45"/>
      <c r="K59" s="74">
        <v>31.32</v>
      </c>
      <c r="L59" s="34">
        <v>7.1052999999999997</v>
      </c>
      <c r="M59" s="38">
        <f t="shared" si="11"/>
        <v>222.53799599999999</v>
      </c>
    </row>
    <row r="60" spans="1:14" ht="21" customHeight="1" x14ac:dyDescent="0.25">
      <c r="A60" s="58"/>
      <c r="B60" s="69"/>
      <c r="C60" s="53"/>
      <c r="D60" s="58"/>
      <c r="E60" s="53"/>
      <c r="F60" s="25">
        <v>1465.47</v>
      </c>
      <c r="G60" s="25">
        <v>0</v>
      </c>
      <c r="H60" s="25">
        <f t="shared" si="10"/>
        <v>1465.47</v>
      </c>
      <c r="I60" s="22" t="s">
        <v>82</v>
      </c>
      <c r="J60" s="45"/>
      <c r="K60" s="74">
        <v>206.25</v>
      </c>
      <c r="L60" s="34">
        <v>7.1052999999999997</v>
      </c>
      <c r="M60" s="38">
        <f t="shared" si="11"/>
        <v>1465.4681249999999</v>
      </c>
    </row>
    <row r="61" spans="1:14" ht="21" customHeight="1" x14ac:dyDescent="0.25">
      <c r="A61" s="58"/>
      <c r="B61" s="69"/>
      <c r="C61" s="53"/>
      <c r="D61" s="58"/>
      <c r="E61" s="53"/>
      <c r="F61" s="25">
        <v>519.33000000000004</v>
      </c>
      <c r="G61" s="25">
        <v>0</v>
      </c>
      <c r="H61" s="25">
        <f t="shared" si="10"/>
        <v>519.33000000000004</v>
      </c>
      <c r="I61" s="22" t="s">
        <v>83</v>
      </c>
      <c r="J61" s="45"/>
      <c r="K61" s="74">
        <v>73.09</v>
      </c>
      <c r="L61" s="34">
        <v>7.1052999999999997</v>
      </c>
      <c r="M61" s="38">
        <f t="shared" si="11"/>
        <v>519.32637699999998</v>
      </c>
    </row>
    <row r="62" spans="1:14" ht="21" customHeight="1" x14ac:dyDescent="0.25">
      <c r="A62" s="58"/>
      <c r="B62" s="69"/>
      <c r="C62" s="53"/>
      <c r="D62" s="58"/>
      <c r="E62" s="53"/>
      <c r="F62" s="25">
        <v>1802.9</v>
      </c>
      <c r="G62" s="25">
        <v>0</v>
      </c>
      <c r="H62" s="25">
        <f t="shared" si="10"/>
        <v>1802.9</v>
      </c>
      <c r="I62" s="22" t="s">
        <v>79</v>
      </c>
      <c r="J62" s="45"/>
      <c r="K62" s="74">
        <v>253.74</v>
      </c>
      <c r="L62" s="34">
        <v>7.1052999999999997</v>
      </c>
      <c r="M62" s="38">
        <f t="shared" si="11"/>
        <v>1802.8988219999999</v>
      </c>
    </row>
    <row r="63" spans="1:14" ht="21" customHeight="1" x14ac:dyDescent="0.25">
      <c r="A63" s="58"/>
      <c r="B63" s="69"/>
      <c r="C63" s="53"/>
      <c r="D63" s="58"/>
      <c r="E63" s="53"/>
      <c r="F63" s="25">
        <v>112.26</v>
      </c>
      <c r="G63" s="25">
        <v>0</v>
      </c>
      <c r="H63" s="25">
        <f t="shared" si="10"/>
        <v>112.26</v>
      </c>
      <c r="I63" s="22" t="s">
        <v>80</v>
      </c>
      <c r="J63" s="45"/>
      <c r="K63" s="74">
        <v>15.8</v>
      </c>
      <c r="L63" s="34">
        <v>7.1052999999999997</v>
      </c>
      <c r="M63" s="38">
        <f t="shared" si="11"/>
        <v>112.26374</v>
      </c>
    </row>
    <row r="64" spans="1:14" ht="21" customHeight="1" x14ac:dyDescent="0.25">
      <c r="A64" s="58"/>
      <c r="B64" s="69"/>
      <c r="C64" s="53"/>
      <c r="D64" s="58"/>
      <c r="E64" s="53"/>
      <c r="F64" s="25">
        <v>411.4</v>
      </c>
      <c r="G64" s="25">
        <v>0</v>
      </c>
      <c r="H64" s="25">
        <f t="shared" si="10"/>
        <v>411.4</v>
      </c>
      <c r="I64" s="22" t="s">
        <v>84</v>
      </c>
      <c r="J64" s="45"/>
      <c r="K64" s="27">
        <v>57.9</v>
      </c>
      <c r="L64" s="34">
        <v>7.1052999999999997</v>
      </c>
      <c r="M64" s="38">
        <f t="shared" si="11"/>
        <v>411.39686999999998</v>
      </c>
    </row>
    <row r="65" spans="1:14" ht="21" customHeight="1" x14ac:dyDescent="0.25">
      <c r="A65" s="58"/>
      <c r="B65" s="69"/>
      <c r="C65" s="53"/>
      <c r="D65" s="58"/>
      <c r="E65" s="53"/>
      <c r="F65" s="25">
        <v>2403.37</v>
      </c>
      <c r="G65" s="25">
        <v>0</v>
      </c>
      <c r="H65" s="25">
        <f t="shared" si="10"/>
        <v>2403.37</v>
      </c>
      <c r="I65" s="22" t="s">
        <v>85</v>
      </c>
      <c r="J65" s="45"/>
      <c r="K65" s="74">
        <v>338.25</v>
      </c>
      <c r="L65" s="34">
        <v>7.1052999999999997</v>
      </c>
      <c r="M65" s="38">
        <f t="shared" si="11"/>
        <v>2403.3677250000001</v>
      </c>
    </row>
    <row r="66" spans="1:14" ht="21" customHeight="1" x14ac:dyDescent="0.25">
      <c r="A66" s="58"/>
      <c r="B66" s="69"/>
      <c r="C66" s="53"/>
      <c r="D66" s="58"/>
      <c r="E66" s="53"/>
      <c r="F66" s="25">
        <v>30.06</v>
      </c>
      <c r="G66" s="25">
        <v>0</v>
      </c>
      <c r="H66" s="25">
        <f t="shared" si="10"/>
        <v>30.06</v>
      </c>
      <c r="I66" s="22" t="s">
        <v>86</v>
      </c>
      <c r="J66" s="45"/>
      <c r="K66" s="27">
        <v>4.2300000000000004</v>
      </c>
      <c r="L66" s="34">
        <v>7.1052999999999997</v>
      </c>
      <c r="M66" s="38">
        <f t="shared" si="11"/>
        <v>30.055419000000001</v>
      </c>
    </row>
    <row r="67" spans="1:14" ht="21" customHeight="1" x14ac:dyDescent="0.25">
      <c r="A67" s="58"/>
      <c r="B67" s="69"/>
      <c r="C67" s="53"/>
      <c r="D67" s="58"/>
      <c r="E67" s="53"/>
      <c r="F67" s="25">
        <v>150.35</v>
      </c>
      <c r="G67" s="25">
        <v>0</v>
      </c>
      <c r="H67" s="25">
        <f t="shared" si="10"/>
        <v>150.35</v>
      </c>
      <c r="I67" s="22" t="s">
        <v>87</v>
      </c>
      <c r="J67" s="45"/>
      <c r="K67" s="74">
        <v>21.16</v>
      </c>
      <c r="L67" s="34">
        <v>7.1052999999999997</v>
      </c>
      <c r="M67" s="38">
        <f t="shared" si="11"/>
        <v>150.34814800000001</v>
      </c>
    </row>
    <row r="68" spans="1:14" ht="21" customHeight="1" x14ac:dyDescent="0.25">
      <c r="A68" s="58"/>
      <c r="B68" s="69"/>
      <c r="C68" s="53"/>
      <c r="D68" s="58"/>
      <c r="E68" s="53"/>
      <c r="F68" s="8">
        <v>160.94</v>
      </c>
      <c r="G68" s="8">
        <v>0</v>
      </c>
      <c r="H68" s="8">
        <f>F68+G68</f>
        <v>160.94</v>
      </c>
      <c r="I68" s="22" t="s">
        <v>87</v>
      </c>
      <c r="J68" s="45"/>
      <c r="K68" s="74">
        <v>22.65</v>
      </c>
      <c r="L68" s="34">
        <v>7.1052999999999997</v>
      </c>
      <c r="M68" s="38">
        <f t="shared" si="11"/>
        <v>160.93504499999997</v>
      </c>
    </row>
    <row r="69" spans="1:14" ht="21" customHeight="1" x14ac:dyDescent="0.25">
      <c r="A69" s="58"/>
      <c r="B69" s="69"/>
      <c r="C69" s="53"/>
      <c r="D69" s="58"/>
      <c r="E69" s="53"/>
      <c r="F69" s="24">
        <v>288.62</v>
      </c>
      <c r="G69" s="25">
        <v>0</v>
      </c>
      <c r="H69" s="25">
        <f t="shared" si="10"/>
        <v>288.62</v>
      </c>
      <c r="I69" s="22" t="s">
        <v>88</v>
      </c>
      <c r="J69" s="45"/>
      <c r="K69" s="24">
        <v>40.619999999999997</v>
      </c>
      <c r="L69" s="34">
        <v>7.1052999999999997</v>
      </c>
      <c r="M69" s="38">
        <f t="shared" si="11"/>
        <v>288.61728599999998</v>
      </c>
    </row>
    <row r="70" spans="1:14" ht="21" customHeight="1" x14ac:dyDescent="0.25">
      <c r="A70" s="58"/>
      <c r="B70" s="69"/>
      <c r="C70" s="53"/>
      <c r="D70" s="58"/>
      <c r="E70" s="53"/>
      <c r="F70" s="25">
        <v>142.11000000000001</v>
      </c>
      <c r="G70" s="25">
        <v>0</v>
      </c>
      <c r="H70" s="25">
        <f t="shared" si="10"/>
        <v>142.11000000000001</v>
      </c>
      <c r="I70" s="22" t="s">
        <v>89</v>
      </c>
      <c r="J70" s="45"/>
      <c r="K70" s="27">
        <v>20</v>
      </c>
      <c r="L70" s="34">
        <v>7.1052999999999997</v>
      </c>
      <c r="M70" s="38">
        <f t="shared" si="11"/>
        <v>142.10599999999999</v>
      </c>
    </row>
    <row r="71" spans="1:14" ht="21" customHeight="1" x14ac:dyDescent="0.25">
      <c r="A71" s="57"/>
      <c r="B71" s="68"/>
      <c r="C71" s="54"/>
      <c r="D71" s="57"/>
      <c r="E71" s="54"/>
      <c r="F71" s="26">
        <v>7105.3</v>
      </c>
      <c r="G71" s="26">
        <v>0</v>
      </c>
      <c r="H71" s="26">
        <f t="shared" si="10"/>
        <v>7105.3</v>
      </c>
      <c r="I71" s="22" t="s">
        <v>91</v>
      </c>
      <c r="J71" s="45"/>
      <c r="K71" s="27">
        <v>1000</v>
      </c>
      <c r="L71" s="34">
        <v>7.1052999999999997</v>
      </c>
      <c r="N71" s="38">
        <f>K71*L71</f>
        <v>7105.2999999999993</v>
      </c>
    </row>
    <row r="72" spans="1:14" s="1" customFormat="1" ht="21" customHeight="1" x14ac:dyDescent="0.25">
      <c r="A72" s="9"/>
      <c r="B72" s="10" t="s">
        <v>37</v>
      </c>
      <c r="C72" s="11">
        <f>SUM(C49)</f>
        <v>20000</v>
      </c>
      <c r="D72" s="11">
        <f>SUM(D49)</f>
        <v>1</v>
      </c>
      <c r="E72" s="11">
        <f>SUM(E49)</f>
        <v>20000</v>
      </c>
      <c r="F72" s="11">
        <f>SUM(F49:F71)</f>
        <v>29242.499999999996</v>
      </c>
      <c r="G72" s="11">
        <f>SUM(G49:G71)</f>
        <v>0</v>
      </c>
      <c r="H72" s="11">
        <f>SUM(H49:H71)</f>
        <v>29242.499999999996</v>
      </c>
      <c r="I72" s="17"/>
      <c r="J72" s="46"/>
      <c r="M72" s="73">
        <f>SUM(M49:M71)</f>
        <v>22137.272679999995</v>
      </c>
      <c r="N72" s="36"/>
    </row>
    <row r="73" spans="1:14" ht="21" customHeight="1" x14ac:dyDescent="0.25">
      <c r="A73" s="56">
        <v>10</v>
      </c>
      <c r="B73" s="63" t="s">
        <v>38</v>
      </c>
      <c r="C73" s="51">
        <v>0</v>
      </c>
      <c r="D73" s="55"/>
      <c r="E73" s="51">
        <f t="shared" si="1"/>
        <v>0</v>
      </c>
      <c r="F73" s="8">
        <v>0</v>
      </c>
      <c r="G73" s="8">
        <v>0</v>
      </c>
      <c r="H73" s="8">
        <f>F73+G73</f>
        <v>0</v>
      </c>
      <c r="I73" s="18"/>
      <c r="J73" s="47"/>
    </row>
    <row r="74" spans="1:14" ht="21" customHeight="1" x14ac:dyDescent="0.25">
      <c r="A74" s="58"/>
      <c r="B74" s="63"/>
      <c r="C74" s="51"/>
      <c r="D74" s="55"/>
      <c r="E74" s="51"/>
      <c r="F74" s="8">
        <v>0</v>
      </c>
      <c r="G74" s="8">
        <v>0</v>
      </c>
      <c r="H74" s="8">
        <f t="shared" ref="H74" si="13">F74+G74</f>
        <v>0</v>
      </c>
      <c r="I74" s="16"/>
      <c r="J74" s="48"/>
    </row>
    <row r="75" spans="1:14" s="1" customFormat="1" ht="21" customHeight="1" x14ac:dyDescent="0.25">
      <c r="A75" s="9"/>
      <c r="B75" s="10" t="s">
        <v>39</v>
      </c>
      <c r="C75" s="11">
        <f>SUM(C73)</f>
        <v>0</v>
      </c>
      <c r="D75" s="11">
        <f>SUM(D73)</f>
        <v>0</v>
      </c>
      <c r="E75" s="11">
        <f>SUM(E73)</f>
        <v>0</v>
      </c>
      <c r="F75" s="11">
        <f>SUM(F73:F74)</f>
        <v>0</v>
      </c>
      <c r="G75" s="11">
        <f>SUM(G73:G74)</f>
        <v>0</v>
      </c>
      <c r="H75" s="11">
        <f>SUM(H73:H74)</f>
        <v>0</v>
      </c>
      <c r="I75" s="17"/>
      <c r="J75" s="49"/>
      <c r="M75" s="34"/>
      <c r="N75" s="36"/>
    </row>
    <row r="76" spans="1:14" ht="21" customHeight="1" x14ac:dyDescent="0.25">
      <c r="A76" s="9"/>
      <c r="B76" s="10" t="s">
        <v>40</v>
      </c>
      <c r="C76" s="11">
        <f t="shared" ref="C76:H76" si="14">SUM(C75,C72,C48,C45,C42,C39,C19,C16,C13,C10)</f>
        <v>30000</v>
      </c>
      <c r="D76" s="11">
        <f t="shared" si="14"/>
        <v>2</v>
      </c>
      <c r="E76" s="11">
        <f t="shared" si="14"/>
        <v>30000</v>
      </c>
      <c r="F76" s="11">
        <f t="shared" si="14"/>
        <v>37828.99</v>
      </c>
      <c r="G76" s="11">
        <f t="shared" si="14"/>
        <v>189.1</v>
      </c>
      <c r="H76" s="11">
        <f t="shared" si="14"/>
        <v>38018.089999999997</v>
      </c>
      <c r="I76" s="17"/>
      <c r="J76" s="19"/>
    </row>
    <row r="80" spans="1:14" ht="21" customHeight="1" x14ac:dyDescent="0.25">
      <c r="A80" s="64" t="s">
        <v>41</v>
      </c>
      <c r="B80" s="65"/>
      <c r="C80" s="66" t="s">
        <v>42</v>
      </c>
      <c r="D80" s="66"/>
      <c r="E80" s="66" t="s">
        <v>43</v>
      </c>
      <c r="F80" s="66"/>
      <c r="G80" s="66" t="s">
        <v>44</v>
      </c>
      <c r="H80" s="66"/>
      <c r="I80" s="20" t="s">
        <v>45</v>
      </c>
    </row>
    <row r="81" spans="1:9" ht="21" customHeight="1" x14ac:dyDescent="0.25">
      <c r="A81" s="59">
        <f>E76</f>
        <v>30000</v>
      </c>
      <c r="B81" s="60"/>
      <c r="C81" s="60">
        <f>H76</f>
        <v>38018.089999999997</v>
      </c>
      <c r="D81" s="60"/>
      <c r="E81" s="60">
        <f>F76</f>
        <v>37828.99</v>
      </c>
      <c r="F81" s="60"/>
      <c r="G81" s="60">
        <f>G76</f>
        <v>189.1</v>
      </c>
      <c r="H81" s="60"/>
      <c r="I81" s="21">
        <f>A81-C81</f>
        <v>-8018.0899999999965</v>
      </c>
    </row>
    <row r="83" spans="1:9" ht="21" customHeight="1" x14ac:dyDescent="0.25">
      <c r="A83" s="12" t="s">
        <v>46</v>
      </c>
      <c r="B83" s="13"/>
      <c r="C83" s="14" t="s">
        <v>47</v>
      </c>
      <c r="D83" s="12"/>
      <c r="E83" s="12" t="s">
        <v>48</v>
      </c>
      <c r="F83" s="12"/>
      <c r="G83" s="12" t="s">
        <v>49</v>
      </c>
      <c r="H83" s="12"/>
      <c r="I83" s="13"/>
    </row>
  </sheetData>
  <mergeCells count="76">
    <mergeCell ref="A49:A71"/>
    <mergeCell ref="B49:B71"/>
    <mergeCell ref="C2:H2"/>
    <mergeCell ref="C6:E6"/>
    <mergeCell ref="F6:I6"/>
    <mergeCell ref="C20:C38"/>
    <mergeCell ref="C40:C41"/>
    <mergeCell ref="C43:C44"/>
    <mergeCell ref="C46:C47"/>
    <mergeCell ref="E8:E9"/>
    <mergeCell ref="E11:E12"/>
    <mergeCell ref="E14:E15"/>
    <mergeCell ref="E17:E18"/>
    <mergeCell ref="E20:E38"/>
    <mergeCell ref="E40:E41"/>
    <mergeCell ref="E43:E44"/>
    <mergeCell ref="A80:B80"/>
    <mergeCell ref="C80:D80"/>
    <mergeCell ref="E80:F80"/>
    <mergeCell ref="G80:H80"/>
    <mergeCell ref="B8:B9"/>
    <mergeCell ref="B11:B12"/>
    <mergeCell ref="B14:B15"/>
    <mergeCell ref="B17:B18"/>
    <mergeCell ref="B20:B38"/>
    <mergeCell ref="B40:B41"/>
    <mergeCell ref="B43:B44"/>
    <mergeCell ref="B46:B47"/>
    <mergeCell ref="C8:C9"/>
    <mergeCell ref="C11:C12"/>
    <mergeCell ref="C14:C15"/>
    <mergeCell ref="C17:C18"/>
    <mergeCell ref="A81:B81"/>
    <mergeCell ref="C81:D81"/>
    <mergeCell ref="E81:F81"/>
    <mergeCell ref="G81:H81"/>
    <mergeCell ref="A6:A7"/>
    <mergeCell ref="A8:A9"/>
    <mergeCell ref="A11:A12"/>
    <mergeCell ref="A14:A15"/>
    <mergeCell ref="A17:A18"/>
    <mergeCell ref="A20:A38"/>
    <mergeCell ref="A40:A41"/>
    <mergeCell ref="A43:A44"/>
    <mergeCell ref="A46:A47"/>
    <mergeCell ref="A73:A74"/>
    <mergeCell ref="B6:B7"/>
    <mergeCell ref="B73:B74"/>
    <mergeCell ref="C73:C74"/>
    <mergeCell ref="C49:C71"/>
    <mergeCell ref="D8:D9"/>
    <mergeCell ref="D11:D12"/>
    <mergeCell ref="D14:D15"/>
    <mergeCell ref="D17:D18"/>
    <mergeCell ref="D20:D38"/>
    <mergeCell ref="D40:D41"/>
    <mergeCell ref="D43:D44"/>
    <mergeCell ref="D46:D47"/>
    <mergeCell ref="D73:D74"/>
    <mergeCell ref="D49:D71"/>
    <mergeCell ref="E46:E47"/>
    <mergeCell ref="E73:E74"/>
    <mergeCell ref="E49:E71"/>
    <mergeCell ref="J49:J72"/>
    <mergeCell ref="J73:J75"/>
    <mergeCell ref="J46:J48"/>
    <mergeCell ref="H4:I5"/>
    <mergeCell ref="J17:J19"/>
    <mergeCell ref="J20:J39"/>
    <mergeCell ref="J40:J42"/>
    <mergeCell ref="J43:J45"/>
    <mergeCell ref="J4:J5"/>
    <mergeCell ref="J6:J7"/>
    <mergeCell ref="J8:J10"/>
    <mergeCell ref="J11:J13"/>
    <mergeCell ref="J14:J16"/>
  </mergeCells>
  <phoneticPr fontId="9" type="noConversion"/>
  <pageMargins left="0.69930555555555596" right="0.69930555555555596" top="0.75" bottom="0.75" header="0.3" footer="0.3"/>
  <pageSetup paperSize="9" scale="4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2019-12-06T09:37:20Z</cp:lastPrinted>
  <dcterms:created xsi:type="dcterms:W3CDTF">2014-04-15T08:52:00Z</dcterms:created>
  <dcterms:modified xsi:type="dcterms:W3CDTF">2019-12-06T10:25:01Z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