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/>
  <mc:AlternateContent xmlns:mc="http://schemas.openxmlformats.org/markup-compatibility/2006">
    <mc:Choice Requires="x15">
      <x15ac:absPath xmlns:x15ac="http://schemas.microsoft.com/office/spreadsheetml/2010/11/ac" url="D:\2022年\2022年1月13日滴滴国家项目启动会\"/>
    </mc:Choice>
  </mc:AlternateContent>
  <xr:revisionPtr revIDLastSave="0" documentId="13_ncr:1_{72FDB3CC-21FE-4C6B-B1AC-FE5D83864DD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报价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1" l="1"/>
  <c r="I20" i="1"/>
  <c r="I19" i="1"/>
  <c r="I9" i="1"/>
  <c r="I18" i="1"/>
  <c r="I22" i="1"/>
  <c r="I17" i="1"/>
  <c r="I16" i="1"/>
  <c r="I12" i="1"/>
  <c r="I23" i="1"/>
  <c r="I15" i="1"/>
  <c r="I14" i="1"/>
  <c r="I13" i="1"/>
  <c r="I11" i="1"/>
  <c r="I10" i="1"/>
  <c r="I8" i="1"/>
  <c r="I7" i="1"/>
  <c r="I25" i="1" l="1"/>
  <c r="I26" i="1" l="1"/>
  <c r="I27" i="1" s="1"/>
</calcChain>
</file>

<file path=xl/sharedStrings.xml><?xml version="1.0" encoding="utf-8"?>
<sst xmlns="http://schemas.openxmlformats.org/spreadsheetml/2006/main" count="66" uniqueCount="55">
  <si>
    <t>项目预算表</t>
  </si>
  <si>
    <t>项目</t>
  </si>
  <si>
    <t>内容</t>
  </si>
  <si>
    <t>数量</t>
  </si>
  <si>
    <t>单位</t>
  </si>
  <si>
    <t>天数/使用次数</t>
  </si>
  <si>
    <t>单价</t>
  </si>
  <si>
    <t>小计</t>
  </si>
  <si>
    <t>备注</t>
  </si>
  <si>
    <t>10%服务费</t>
  </si>
  <si>
    <t>6%增值税金</t>
  </si>
  <si>
    <t>合计：</t>
  </si>
  <si>
    <t>会场费用</t>
    <phoneticPr fontId="7" type="noConversion"/>
  </si>
  <si>
    <t>国家项目接待会务部分</t>
    <phoneticPr fontId="7" type="noConversion"/>
  </si>
  <si>
    <t>康辉集团北京国际会议展览有限公司</t>
    <phoneticPr fontId="7" type="noConversion"/>
  </si>
  <si>
    <t>2021年1月11-13日，20人</t>
    <phoneticPr fontId="7" type="noConversion"/>
  </si>
  <si>
    <t>元/天</t>
    <phoneticPr fontId="7" type="noConversion"/>
  </si>
  <si>
    <t>北京维景国际大酒店会议室A厅，68平米</t>
    <phoneticPr fontId="7" type="noConversion"/>
  </si>
  <si>
    <t>茶歇</t>
    <phoneticPr fontId="7" type="noConversion"/>
  </si>
  <si>
    <t>元/人</t>
    <phoneticPr fontId="7" type="noConversion"/>
  </si>
  <si>
    <t>元/桌</t>
    <phoneticPr fontId="7" type="noConversion"/>
  </si>
  <si>
    <t>宴会厅午餐桌餐</t>
    <phoneticPr fontId="7" type="noConversion"/>
  </si>
  <si>
    <t>宴会厅晚餐桌餐</t>
    <phoneticPr fontId="7" type="noConversion"/>
  </si>
  <si>
    <t>元/项</t>
    <phoneticPr fontId="7" type="noConversion"/>
  </si>
  <si>
    <t>酒店费用</t>
    <phoneticPr fontId="7" type="noConversion"/>
  </si>
  <si>
    <t>其他费用</t>
    <phoneticPr fontId="7" type="noConversion"/>
  </si>
  <si>
    <t>其他杂费</t>
    <phoneticPr fontId="7" type="noConversion"/>
  </si>
  <si>
    <t>元/人/天</t>
    <phoneticPr fontId="7" type="noConversion"/>
  </si>
  <si>
    <t>现场支持工作人员费用</t>
    <phoneticPr fontId="7" type="noConversion"/>
  </si>
  <si>
    <t>两天会议上下午各一次茶歇，20人起</t>
    <phoneticPr fontId="7" type="noConversion"/>
  </si>
  <si>
    <t>工作人员</t>
    <phoneticPr fontId="7" type="noConversion"/>
  </si>
  <si>
    <t>桌卡费用</t>
    <phoneticPr fontId="7" type="noConversion"/>
  </si>
  <si>
    <t>横幅</t>
    <phoneticPr fontId="7" type="noConversion"/>
  </si>
  <si>
    <t>元/条</t>
    <phoneticPr fontId="7" type="noConversion"/>
  </si>
  <si>
    <t>房费差价</t>
    <phoneticPr fontId="7" type="noConversion"/>
  </si>
  <si>
    <t>元/张</t>
    <phoneticPr fontId="7" type="noConversion"/>
  </si>
  <si>
    <t>24张人名桌卡，4张空白桌卡</t>
    <phoneticPr fontId="7" type="noConversion"/>
  </si>
  <si>
    <t>300*2间（广汽研究院）+200*2间（华东广电集成器件研究所）+440*1间（北交大）+600*1间（黄东华）+100*1间（吉林大学）</t>
    <phoneticPr fontId="7" type="noConversion"/>
  </si>
  <si>
    <t>U盘</t>
    <phoneticPr fontId="7" type="noConversion"/>
  </si>
  <si>
    <t>10个U盘</t>
    <phoneticPr fontId="7" type="noConversion"/>
  </si>
  <si>
    <t>摄影师</t>
    <phoneticPr fontId="7" type="noConversion"/>
  </si>
  <si>
    <t>速记人员</t>
    <phoneticPr fontId="7" type="noConversion"/>
  </si>
  <si>
    <t>中文速记人员（工作时间6小时）</t>
    <phoneticPr fontId="7" type="noConversion"/>
  </si>
  <si>
    <t>晚宴酒水</t>
    <phoneticPr fontId="7" type="noConversion"/>
  </si>
  <si>
    <t>红酒4瓶+啤酒18听+可乐雪碧+橙汁</t>
    <phoneticPr fontId="7" type="noConversion"/>
  </si>
  <si>
    <t>13日午餐</t>
    <phoneticPr fontId="7" type="noConversion"/>
  </si>
  <si>
    <t>13日晚餐</t>
    <phoneticPr fontId="7" type="noConversion"/>
  </si>
  <si>
    <t>12日晚餐</t>
    <phoneticPr fontId="7" type="noConversion"/>
  </si>
  <si>
    <t>外出用餐</t>
    <phoneticPr fontId="7" type="noConversion"/>
  </si>
  <si>
    <t>工作人员核酸费用</t>
    <phoneticPr fontId="7" type="noConversion"/>
  </si>
  <si>
    <t>全天摄像（8小时以内）</t>
    <phoneticPr fontId="7" type="noConversion"/>
  </si>
  <si>
    <t>直播推流</t>
    <phoneticPr fontId="7" type="noConversion"/>
  </si>
  <si>
    <t>直播推流5G聚合网络（全天8小时）</t>
    <phoneticPr fontId="7" type="noConversion"/>
  </si>
  <si>
    <t>现场支持人员40元/摄像师40元/速记人员135元</t>
    <phoneticPr fontId="7" type="noConversion"/>
  </si>
  <si>
    <t>其他工作人员费用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</si>
</sst>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0_);[Red]\(0\)"/>
  </numFmts>
  <fonts count="9">
    <font>
      <sz val="11"/>
      <name val="宋体"/>
    </font>
    <font>
      <sz val="10"/>
      <name val="微软雅黑"/>
      <charset val="134"/>
    </font>
    <font>
      <sz val="20"/>
      <name val="微软雅黑"/>
      <charset val="134"/>
    </font>
    <font>
      <b/>
      <sz val="20"/>
      <name val="微软雅黑"/>
      <charset val="134"/>
    </font>
    <font>
      <b/>
      <sz val="10"/>
      <name val="微软雅黑"/>
      <charset val="134"/>
    </font>
    <font>
      <sz val="11"/>
      <color indexed="8"/>
      <name val="微软雅黑"/>
      <charset val="134"/>
    </font>
    <font>
      <b/>
      <sz val="12"/>
      <name val="微软雅黑"/>
      <charset val="134"/>
    </font>
    <font>
      <sz val="9"/>
      <name val="宋体"/>
      <family val="3"/>
      <charset val="134"/>
    </font>
    <font>
      <sz val="1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2" borderId="0" xfId="0" applyFont="1" applyFill="1" applyBorder="1">
      <alignment vertical="center"/>
    </xf>
    <xf numFmtId="0" fontId="1" fillId="2" borderId="0" xfId="0" applyFont="1" applyFill="1" applyBorder="1" applyAlignment="1">
      <alignment horizontal="left" vertical="center"/>
    </xf>
    <xf numFmtId="40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>
      <alignment vertical="center"/>
    </xf>
    <xf numFmtId="40" fontId="1" fillId="2" borderId="5" xfId="0" applyNumberFormat="1" applyFont="1" applyFill="1" applyBorder="1" applyAlignment="1">
      <alignment horizontal="center" vertical="center"/>
    </xf>
    <xf numFmtId="43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76" fontId="1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5" fillId="2" borderId="0" xfId="0" applyFont="1" applyFill="1" applyBorder="1">
      <alignment vertical="center"/>
    </xf>
    <xf numFmtId="0" fontId="6" fillId="2" borderId="0" xfId="0" applyFont="1" applyFill="1" applyBorder="1">
      <alignment vertical="center"/>
    </xf>
    <xf numFmtId="43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76" fontId="8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right" vertical="center"/>
    </xf>
    <xf numFmtId="0" fontId="8" fillId="2" borderId="5" xfId="0" applyFont="1" applyFill="1" applyBorder="1" applyAlignment="1">
      <alignment horizontal="right" vertical="center"/>
    </xf>
    <xf numFmtId="0" fontId="8" fillId="2" borderId="6" xfId="0" applyFont="1" applyFill="1" applyBorder="1" applyAlignment="1">
      <alignment horizontal="right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58" fontId="1" fillId="2" borderId="4" xfId="0" applyNumberFormat="1" applyFont="1" applyFill="1" applyBorder="1" applyAlignment="1">
      <alignment horizontal="center" vertical="center" wrapText="1"/>
    </xf>
    <xf numFmtId="58" fontId="1" fillId="2" borderId="5" xfId="0" applyNumberFormat="1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27"/>
  <sheetViews>
    <sheetView tabSelected="1" topLeftCell="A16" zoomScaleNormal="100" workbookViewId="0">
      <selection activeCell="I25" sqref="I25"/>
    </sheetView>
  </sheetViews>
  <sheetFormatPr defaultColWidth="10.6640625" defaultRowHeight="15"/>
  <cols>
    <col min="1" max="1" width="1.109375" style="1" customWidth="1"/>
    <col min="2" max="2" width="11.44140625" style="2" customWidth="1"/>
    <col min="3" max="3" width="11.6640625" style="1" customWidth="1"/>
    <col min="4" max="4" width="8.88671875" style="1" customWidth="1"/>
    <col min="5" max="5" width="11.6640625" style="3" customWidth="1"/>
    <col min="6" max="6" width="9.33203125" style="4" customWidth="1"/>
    <col min="7" max="7" width="5.77734375" style="1" customWidth="1"/>
    <col min="8" max="8" width="8.6640625" style="4" customWidth="1"/>
    <col min="9" max="9" width="17" style="4" customWidth="1"/>
    <col min="10" max="10" width="57.88671875" style="1" customWidth="1"/>
    <col min="11" max="11" width="12.109375" style="1" customWidth="1"/>
    <col min="12" max="249" width="8.109375" style="1" customWidth="1"/>
    <col min="250" max="250" width="3.77734375" style="1" customWidth="1"/>
    <col min="251" max="251" width="12.109375" style="1" customWidth="1"/>
    <col min="252" max="252" width="14.33203125" style="1" customWidth="1"/>
    <col min="253" max="16384" width="10.6640625" style="1"/>
  </cols>
  <sheetData>
    <row r="2" spans="2:10" s="5" customFormat="1" ht="73.05" customHeight="1">
      <c r="B2" s="29" t="s">
        <v>0</v>
      </c>
      <c r="C2" s="30"/>
      <c r="D2" s="30"/>
      <c r="E2" s="31"/>
      <c r="F2" s="30"/>
      <c r="G2" s="30"/>
      <c r="H2" s="30"/>
      <c r="I2" s="30"/>
      <c r="J2" s="32"/>
    </row>
    <row r="3" spans="2:10" s="5" customFormat="1" ht="13.8" customHeight="1">
      <c r="B3" s="34" t="s">
        <v>13</v>
      </c>
      <c r="C3" s="35"/>
      <c r="D3" s="35"/>
      <c r="E3" s="35"/>
      <c r="F3" s="35"/>
      <c r="G3" s="35"/>
      <c r="H3" s="35"/>
      <c r="I3" s="35"/>
      <c r="J3" s="36"/>
    </row>
    <row r="4" spans="2:10" s="5" customFormat="1" ht="13.8" customHeight="1">
      <c r="B4" s="34" t="s">
        <v>15</v>
      </c>
      <c r="C4" s="35"/>
      <c r="D4" s="35"/>
      <c r="E4" s="35"/>
      <c r="F4" s="35"/>
      <c r="G4" s="35"/>
      <c r="H4" s="35"/>
      <c r="I4" s="35"/>
      <c r="J4" s="36"/>
    </row>
    <row r="5" spans="2:10" s="5" customFormat="1" ht="13.8" customHeight="1">
      <c r="B5" s="34" t="s">
        <v>14</v>
      </c>
      <c r="C5" s="35"/>
      <c r="D5" s="35"/>
      <c r="E5" s="35"/>
      <c r="F5" s="35"/>
      <c r="G5" s="35"/>
      <c r="H5" s="35"/>
      <c r="I5" s="35"/>
      <c r="J5" s="36"/>
    </row>
    <row r="6" spans="2:10" s="4" customFormat="1" ht="31.05" customHeight="1">
      <c r="B6" s="16" t="s">
        <v>1</v>
      </c>
      <c r="C6" s="33" t="s">
        <v>2</v>
      </c>
      <c r="D6" s="33"/>
      <c r="E6" s="6" t="s">
        <v>6</v>
      </c>
      <c r="F6" s="17" t="s">
        <v>4</v>
      </c>
      <c r="G6" s="17" t="s">
        <v>3</v>
      </c>
      <c r="H6" s="15" t="s">
        <v>5</v>
      </c>
      <c r="I6" s="7" t="s">
        <v>7</v>
      </c>
      <c r="J6" s="8" t="s">
        <v>8</v>
      </c>
    </row>
    <row r="7" spans="2:10" s="4" customFormat="1" ht="25.2" customHeight="1">
      <c r="B7" s="41" t="s">
        <v>24</v>
      </c>
      <c r="C7" s="26" t="s">
        <v>12</v>
      </c>
      <c r="D7" s="28"/>
      <c r="E7" s="6">
        <v>8000</v>
      </c>
      <c r="F7" s="18" t="s">
        <v>16</v>
      </c>
      <c r="G7" s="9">
        <v>1</v>
      </c>
      <c r="H7" s="15">
        <v>1</v>
      </c>
      <c r="I7" s="7">
        <f t="shared" ref="I7:I14" si="0">E7*G7*H7</f>
        <v>8000</v>
      </c>
      <c r="J7" s="19" t="s">
        <v>17</v>
      </c>
    </row>
    <row r="8" spans="2:10" s="4" customFormat="1" ht="25.2" customHeight="1">
      <c r="B8" s="39"/>
      <c r="C8" s="26" t="s">
        <v>18</v>
      </c>
      <c r="D8" s="28"/>
      <c r="E8" s="6">
        <v>88</v>
      </c>
      <c r="F8" s="18" t="s">
        <v>19</v>
      </c>
      <c r="G8" s="9">
        <v>20</v>
      </c>
      <c r="H8" s="15">
        <v>2</v>
      </c>
      <c r="I8" s="7">
        <f t="shared" si="0"/>
        <v>3520</v>
      </c>
      <c r="J8" s="19" t="s">
        <v>29</v>
      </c>
    </row>
    <row r="9" spans="2:10" s="4" customFormat="1" ht="25.2" customHeight="1">
      <c r="B9" s="39"/>
      <c r="C9" s="26" t="s">
        <v>47</v>
      </c>
      <c r="D9" s="27"/>
      <c r="E9" s="6">
        <v>2501</v>
      </c>
      <c r="F9" s="18" t="s">
        <v>23</v>
      </c>
      <c r="G9" s="9">
        <v>1</v>
      </c>
      <c r="H9" s="23">
        <v>1</v>
      </c>
      <c r="I9" s="7">
        <f t="shared" ref="I9" si="1">E9*G9*H9</f>
        <v>2501</v>
      </c>
      <c r="J9" s="19" t="s">
        <v>48</v>
      </c>
    </row>
    <row r="10" spans="2:10" s="4" customFormat="1" ht="25.2" customHeight="1">
      <c r="B10" s="39"/>
      <c r="C10" s="26" t="s">
        <v>45</v>
      </c>
      <c r="D10" s="28"/>
      <c r="E10" s="6">
        <v>3500</v>
      </c>
      <c r="F10" s="18" t="s">
        <v>20</v>
      </c>
      <c r="G10" s="9">
        <v>2</v>
      </c>
      <c r="H10" s="15">
        <v>1</v>
      </c>
      <c r="I10" s="7">
        <f t="shared" si="0"/>
        <v>7000</v>
      </c>
      <c r="J10" s="19" t="s">
        <v>21</v>
      </c>
    </row>
    <row r="11" spans="2:10" s="4" customFormat="1" ht="25.2" customHeight="1">
      <c r="B11" s="39"/>
      <c r="C11" s="26" t="s">
        <v>46</v>
      </c>
      <c r="D11" s="28"/>
      <c r="E11" s="6">
        <v>3500</v>
      </c>
      <c r="F11" s="18" t="s">
        <v>20</v>
      </c>
      <c r="G11" s="9">
        <v>2</v>
      </c>
      <c r="H11" s="15">
        <v>1</v>
      </c>
      <c r="I11" s="7">
        <f t="shared" si="0"/>
        <v>7000</v>
      </c>
      <c r="J11" s="19" t="s">
        <v>22</v>
      </c>
    </row>
    <row r="12" spans="2:10" s="4" customFormat="1" ht="30">
      <c r="B12" s="39"/>
      <c r="C12" s="26" t="s">
        <v>34</v>
      </c>
      <c r="D12" s="27"/>
      <c r="E12" s="6">
        <v>2140</v>
      </c>
      <c r="F12" s="18" t="s">
        <v>23</v>
      </c>
      <c r="G12" s="9">
        <v>1</v>
      </c>
      <c r="H12" s="23">
        <v>1</v>
      </c>
      <c r="I12" s="7">
        <f t="shared" ref="I12" si="2">E12*G12*H12</f>
        <v>2140</v>
      </c>
      <c r="J12" s="19" t="s">
        <v>37</v>
      </c>
    </row>
    <row r="13" spans="2:10" s="4" customFormat="1" ht="25.2" customHeight="1">
      <c r="B13" s="39"/>
      <c r="C13" s="26" t="s">
        <v>31</v>
      </c>
      <c r="D13" s="28"/>
      <c r="E13" s="6">
        <v>5</v>
      </c>
      <c r="F13" s="18" t="s">
        <v>35</v>
      </c>
      <c r="G13" s="9">
        <v>28</v>
      </c>
      <c r="H13" s="15">
        <v>1</v>
      </c>
      <c r="I13" s="7">
        <f t="shared" si="0"/>
        <v>140</v>
      </c>
      <c r="J13" s="19" t="s">
        <v>36</v>
      </c>
    </row>
    <row r="14" spans="2:10" s="4" customFormat="1" ht="31.2" customHeight="1">
      <c r="B14" s="39"/>
      <c r="C14" s="26" t="s">
        <v>32</v>
      </c>
      <c r="D14" s="28"/>
      <c r="E14" s="6">
        <v>300</v>
      </c>
      <c r="F14" s="18" t="s">
        <v>33</v>
      </c>
      <c r="G14" s="9">
        <v>1</v>
      </c>
      <c r="H14" s="15">
        <v>1</v>
      </c>
      <c r="I14" s="7">
        <f t="shared" si="0"/>
        <v>300</v>
      </c>
      <c r="J14" s="19"/>
    </row>
    <row r="15" spans="2:10" s="4" customFormat="1" ht="31.2" customHeight="1">
      <c r="B15" s="44" t="s">
        <v>25</v>
      </c>
      <c r="C15" s="26" t="s">
        <v>38</v>
      </c>
      <c r="D15" s="28"/>
      <c r="E15" s="6">
        <v>300</v>
      </c>
      <c r="F15" s="18" t="s">
        <v>23</v>
      </c>
      <c r="G15" s="21">
        <v>1</v>
      </c>
      <c r="H15" s="20">
        <v>1</v>
      </c>
      <c r="I15" s="7">
        <f t="shared" ref="I15:I23" si="3">E15*G15*H15</f>
        <v>300</v>
      </c>
      <c r="J15" s="19" t="s">
        <v>39</v>
      </c>
    </row>
    <row r="16" spans="2:10" s="4" customFormat="1" ht="31.2" customHeight="1">
      <c r="B16" s="45"/>
      <c r="C16" s="26" t="s">
        <v>40</v>
      </c>
      <c r="D16" s="27"/>
      <c r="E16" s="6">
        <v>3200</v>
      </c>
      <c r="F16" s="18" t="s">
        <v>16</v>
      </c>
      <c r="G16" s="21">
        <v>1</v>
      </c>
      <c r="H16" s="22">
        <v>1</v>
      </c>
      <c r="I16" s="7">
        <f t="shared" ref="I16:I17" si="4">E16*G16*H16</f>
        <v>3200</v>
      </c>
      <c r="J16" s="19" t="s">
        <v>50</v>
      </c>
    </row>
    <row r="17" spans="2:10" s="4" customFormat="1" ht="31.2" customHeight="1">
      <c r="B17" s="45"/>
      <c r="C17" s="26" t="s">
        <v>51</v>
      </c>
      <c r="D17" s="27"/>
      <c r="E17" s="6">
        <v>2500</v>
      </c>
      <c r="F17" s="18" t="s">
        <v>23</v>
      </c>
      <c r="G17" s="21">
        <v>1</v>
      </c>
      <c r="H17" s="22">
        <v>1</v>
      </c>
      <c r="I17" s="7">
        <f t="shared" si="4"/>
        <v>2500</v>
      </c>
      <c r="J17" s="19" t="s">
        <v>52</v>
      </c>
    </row>
    <row r="18" spans="2:10" s="4" customFormat="1" ht="31.2" customHeight="1">
      <c r="B18" s="45"/>
      <c r="C18" s="26" t="s">
        <v>43</v>
      </c>
      <c r="D18" s="27"/>
      <c r="E18" s="6">
        <v>1484.06</v>
      </c>
      <c r="F18" s="18" t="s">
        <v>23</v>
      </c>
      <c r="G18" s="21">
        <v>1</v>
      </c>
      <c r="H18" s="22">
        <v>1</v>
      </c>
      <c r="I18" s="7">
        <f t="shared" ref="I18" si="5">E18*G18*H18</f>
        <v>1484.06</v>
      </c>
      <c r="J18" s="19" t="s">
        <v>44</v>
      </c>
    </row>
    <row r="19" spans="2:10" s="4" customFormat="1" ht="31.2" customHeight="1">
      <c r="B19" s="45"/>
      <c r="C19" s="26" t="s">
        <v>26</v>
      </c>
      <c r="D19" s="27"/>
      <c r="E19" s="6">
        <v>562.83000000000004</v>
      </c>
      <c r="F19" s="18" t="s">
        <v>23</v>
      </c>
      <c r="G19" s="21">
        <v>1</v>
      </c>
      <c r="H19" s="22">
        <v>1</v>
      </c>
      <c r="I19" s="7">
        <f t="shared" ref="I19" si="6">E19*G19*H19</f>
        <v>562.83000000000004</v>
      </c>
      <c r="J19" s="19"/>
    </row>
    <row r="20" spans="2:10" s="4" customFormat="1" ht="31.2" customHeight="1">
      <c r="B20" s="45"/>
      <c r="C20" s="26" t="s">
        <v>49</v>
      </c>
      <c r="D20" s="27"/>
      <c r="E20" s="6">
        <v>215</v>
      </c>
      <c r="F20" s="18" t="s">
        <v>23</v>
      </c>
      <c r="G20" s="21">
        <v>1</v>
      </c>
      <c r="H20" s="24">
        <v>1</v>
      </c>
      <c r="I20" s="7">
        <f t="shared" ref="I20" si="7">E20*G20*H20</f>
        <v>215</v>
      </c>
      <c r="J20" s="19" t="s">
        <v>53</v>
      </c>
    </row>
    <row r="21" spans="2:10" s="4" customFormat="1" ht="31.2" customHeight="1">
      <c r="B21" s="45"/>
      <c r="C21" s="26" t="s">
        <v>54</v>
      </c>
      <c r="D21" s="27"/>
      <c r="E21" s="6">
        <v>3000</v>
      </c>
      <c r="F21" s="18" t="s">
        <v>23</v>
      </c>
      <c r="G21" s="21">
        <v>1</v>
      </c>
      <c r="H21" s="25">
        <v>1</v>
      </c>
      <c r="I21" s="7">
        <v>3000</v>
      </c>
      <c r="J21" s="19"/>
    </row>
    <row r="22" spans="2:10" s="4" customFormat="1" ht="31.2" customHeight="1">
      <c r="B22" s="45"/>
      <c r="C22" s="26" t="s">
        <v>41</v>
      </c>
      <c r="D22" s="27"/>
      <c r="E22" s="6">
        <v>2000</v>
      </c>
      <c r="F22" s="18" t="s">
        <v>19</v>
      </c>
      <c r="G22" s="21">
        <v>1</v>
      </c>
      <c r="H22" s="22">
        <v>1</v>
      </c>
      <c r="I22" s="7">
        <f t="shared" ref="I22" si="8">E22*G22*H22</f>
        <v>2000</v>
      </c>
      <c r="J22" s="19" t="s">
        <v>42</v>
      </c>
    </row>
    <row r="23" spans="2:10" s="4" customFormat="1" ht="31.2" customHeight="1">
      <c r="B23" s="46"/>
      <c r="C23" s="26" t="s">
        <v>30</v>
      </c>
      <c r="D23" s="28"/>
      <c r="E23" s="6">
        <v>600</v>
      </c>
      <c r="F23" s="18" t="s">
        <v>27</v>
      </c>
      <c r="G23" s="9">
        <v>1</v>
      </c>
      <c r="H23" s="15">
        <v>1</v>
      </c>
      <c r="I23" s="7">
        <f t="shared" si="3"/>
        <v>600</v>
      </c>
      <c r="J23" s="19" t="s">
        <v>28</v>
      </c>
    </row>
    <row r="24" spans="2:10" s="4" customFormat="1" ht="22.2" customHeight="1">
      <c r="B24" s="39" t="s">
        <v>7</v>
      </c>
      <c r="C24" s="28"/>
      <c r="D24" s="28"/>
      <c r="E24" s="28"/>
      <c r="F24" s="28"/>
      <c r="G24" s="28"/>
      <c r="H24" s="28"/>
      <c r="I24" s="7">
        <f>SUM(I7:I23)</f>
        <v>44462.89</v>
      </c>
      <c r="J24" s="10"/>
    </row>
    <row r="25" spans="2:10" s="11" customFormat="1" ht="22.2" customHeight="1">
      <c r="B25" s="40" t="s">
        <v>9</v>
      </c>
      <c r="C25" s="33"/>
      <c r="D25" s="33"/>
      <c r="E25" s="33"/>
      <c r="F25" s="33"/>
      <c r="G25" s="33"/>
      <c r="H25" s="33"/>
      <c r="I25" s="7">
        <f>I24*0.1</f>
        <v>4446.2889999999998</v>
      </c>
      <c r="J25" s="10"/>
    </row>
    <row r="26" spans="2:10" s="11" customFormat="1" ht="22.2" customHeight="1">
      <c r="B26" s="42" t="s">
        <v>10</v>
      </c>
      <c r="C26" s="43"/>
      <c r="D26" s="43"/>
      <c r="E26" s="43"/>
      <c r="F26" s="43"/>
      <c r="G26" s="43"/>
      <c r="H26" s="43"/>
      <c r="I26" s="7">
        <f>(I24+I25)*0.06</f>
        <v>2934.5507399999997</v>
      </c>
      <c r="J26" s="10"/>
    </row>
    <row r="27" spans="2:10" s="12" customFormat="1" ht="22.2" customHeight="1">
      <c r="B27" s="37" t="s">
        <v>11</v>
      </c>
      <c r="C27" s="38"/>
      <c r="D27" s="38"/>
      <c r="E27" s="38"/>
      <c r="F27" s="38"/>
      <c r="G27" s="38"/>
      <c r="H27" s="38"/>
      <c r="I27" s="13">
        <f>SUM(I24:I26)</f>
        <v>51843.729739999995</v>
      </c>
      <c r="J27" s="14"/>
    </row>
  </sheetData>
  <mergeCells count="28">
    <mergeCell ref="C21:D21"/>
    <mergeCell ref="B27:H27"/>
    <mergeCell ref="B24:H24"/>
    <mergeCell ref="B25:H25"/>
    <mergeCell ref="B7:B14"/>
    <mergeCell ref="B26:H26"/>
    <mergeCell ref="C15:D15"/>
    <mergeCell ref="C14:D14"/>
    <mergeCell ref="B15:B23"/>
    <mergeCell ref="C23:D23"/>
    <mergeCell ref="C12:D12"/>
    <mergeCell ref="C16:D16"/>
    <mergeCell ref="C17:D17"/>
    <mergeCell ref="C22:D22"/>
    <mergeCell ref="C18:D18"/>
    <mergeCell ref="C20:D20"/>
    <mergeCell ref="C9:D9"/>
    <mergeCell ref="C19:D19"/>
    <mergeCell ref="C13:D13"/>
    <mergeCell ref="B2:J2"/>
    <mergeCell ref="C11:D11"/>
    <mergeCell ref="C10:D10"/>
    <mergeCell ref="C6:D6"/>
    <mergeCell ref="C7:D7"/>
    <mergeCell ref="C8:D8"/>
    <mergeCell ref="B3:J3"/>
    <mergeCell ref="B4:J4"/>
    <mergeCell ref="B5:J5"/>
  </mergeCells>
  <phoneticPr fontId="7" type="noConversion"/>
  <pageMargins left="0.7" right="0.7" top="0.75" bottom="0.75" header="0.3" footer="0.3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anlih</cp:lastModifiedBy>
  <dcterms:created xsi:type="dcterms:W3CDTF">2006-09-13T03:21:00Z</dcterms:created>
  <dcterms:modified xsi:type="dcterms:W3CDTF">2022-02-14T05:25:05Z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ICV">
    <vt:lpwstr>7c08df9aaac94d24b4add545a9fef022</vt:lpwstr>
  </property>
</Properties>
</file>