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9195"/>
  </bookViews>
  <sheets>
    <sheet name="旅行社" sheetId="16" r:id="rId1"/>
    <sheet name="希尔顿" sheetId="8" state="hidden" r:id="rId2"/>
    <sheet name="杂费" sheetId="17" r:id="rId3"/>
  </sheets>
  <calcPr calcId="125725"/>
</workbook>
</file>

<file path=xl/calcChain.xml><?xml version="1.0" encoding="utf-8"?>
<calcChain xmlns="http://schemas.openxmlformats.org/spreadsheetml/2006/main">
  <c r="G34" i="16"/>
  <c r="G33" l="1"/>
  <c r="G30"/>
  <c r="G37"/>
  <c r="G38"/>
  <c r="G27"/>
  <c r="G29"/>
  <c r="G28"/>
  <c r="G8"/>
  <c r="B11" i="17"/>
  <c r="D43" i="16" s="1"/>
  <c r="G43" s="1"/>
  <c r="G44"/>
  <c r="G13"/>
  <c r="G35"/>
  <c r="G32"/>
  <c r="G45"/>
  <c r="G42"/>
  <c r="G11"/>
  <c r="G10"/>
  <c r="G40"/>
  <c r="G16"/>
  <c r="G17"/>
  <c r="G14"/>
  <c r="G15"/>
  <c r="G12"/>
  <c r="G9"/>
  <c r="G41"/>
  <c r="G19"/>
  <c r="G20"/>
  <c r="G21"/>
  <c r="G22"/>
  <c r="G23"/>
  <c r="G24"/>
  <c r="G25"/>
  <c r="G26"/>
  <c r="G31"/>
  <c r="G41" i="8"/>
  <c r="G14"/>
  <c r="G38"/>
  <c r="G37"/>
  <c r="G36"/>
  <c r="G35"/>
  <c r="G34"/>
  <c r="G33"/>
  <c r="G32"/>
  <c r="G31"/>
  <c r="G30"/>
  <c r="G29"/>
  <c r="G28"/>
  <c r="G27"/>
  <c r="G26"/>
  <c r="G25"/>
  <c r="G24"/>
  <c r="G23"/>
  <c r="G22"/>
  <c r="G21"/>
  <c r="G9"/>
  <c r="G10"/>
  <c r="G11"/>
  <c r="G12"/>
  <c r="G13"/>
  <c r="G15"/>
  <c r="G16"/>
  <c r="G17"/>
  <c r="G19"/>
  <c r="G40"/>
  <c r="G43"/>
  <c r="G44"/>
  <c r="G45"/>
  <c r="G46"/>
  <c r="G49"/>
  <c r="G47"/>
  <c r="G48"/>
  <c r="G46" i="16" l="1"/>
  <c r="G47" s="1"/>
  <c r="G48" l="1"/>
</calcChain>
</file>

<file path=xl/sharedStrings.xml><?xml version="1.0" encoding="utf-8"?>
<sst xmlns="http://schemas.openxmlformats.org/spreadsheetml/2006/main" count="181" uniqueCount="154">
  <si>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</si>
  <si>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</si>
  <si>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</si>
  <si>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</si>
  <si>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</si>
  <si>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</si>
  <si>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</si>
  <si>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</si>
  <si>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</si>
  <si>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</si>
  <si>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</si>
  <si>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</si>
  <si>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</si>
  <si>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</si>
  <si>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</si>
  <si>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</si>
  <si>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</si>
  <si>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</si>
  <si>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</si>
  <si>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</si>
  <si>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</si>
  <si>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</si>
  <si>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</si>
  <si>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</si>
  <si>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</si>
  <si>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</si>
  <si>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</si>
  <si>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</si>
  <si>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</si>
  <si>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</si>
  <si>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</si>
  <si>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</si>
  <si>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</si>
  <si>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</si>
  <si>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</si>
  <si>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</si>
  <si>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</si>
  <si>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</si>
  <si>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</si>
  <si>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</si>
  <si>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</si>
  <si>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</si>
  <si>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</si>
  <si>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</si>
  <si>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</si>
  <si>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</si>
  <si>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</si>
  <si>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</si>
  <si>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</si>
  <si>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</si>
  <si>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</si>
  <si>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</si>
  <si>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</si>
  <si>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</si>
  <si>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</si>
  <si>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</si>
  <si>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</si>
  <si>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</si>
  <si>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</si>
  <si>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</si>
  <si>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</si>
  <si>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</si>
  <si>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</si>
  <si>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</si>
  <si>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</si>
  <si>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Hotel-酒店住宿：</t>
    <phoneticPr fontId="1" type="noConversion"/>
  </si>
  <si>
    <t xml:space="preserve">项目 Item </t>
    <phoneticPr fontId="31" type="noConversion"/>
  </si>
  <si>
    <t>明细 Description</t>
    <phoneticPr fontId="31" type="noConversion"/>
  </si>
  <si>
    <t>单价 Unit Cost</t>
    <phoneticPr fontId="31" type="noConversion"/>
  </si>
  <si>
    <t>次数 Time</t>
    <phoneticPr fontId="31" type="noConversion"/>
  </si>
  <si>
    <t>数量 Qty.</t>
    <phoneticPr fontId="31" type="noConversion"/>
  </si>
  <si>
    <t>合计 Total</t>
    <phoneticPr fontId="1" type="noConversion"/>
  </si>
  <si>
    <t>备注 Remark</t>
    <phoneticPr fontId="1" type="noConversion"/>
  </si>
  <si>
    <t>房内welcome package：甜点、水果等Dessert, fruit, etc</t>
    <phoneticPr fontId="31" type="noConversion"/>
  </si>
  <si>
    <t>媒体自助晚餐
需均含软饮畅饮
media buffet dinner
soft drinks should be included</t>
    <phoneticPr fontId="31" type="noConversion"/>
  </si>
  <si>
    <t>媒体欢迎小食
welcome package</t>
    <phoneticPr fontId="31" type="noConversion"/>
  </si>
  <si>
    <t>房内
welcome package</t>
    <phoneticPr fontId="1" type="noConversion"/>
  </si>
  <si>
    <t>Transportation/大巴需求（根据媒体具体航班调整需求）</t>
    <phoneticPr fontId="1" type="noConversion"/>
  </si>
  <si>
    <t>媒体交通费用报销 
Transportation Reimbursement</t>
    <phoneticPr fontId="1" type="noConversion"/>
  </si>
  <si>
    <t>Others/其他</t>
    <phoneticPr fontId="1" type="noConversion"/>
  </si>
  <si>
    <t>19座考斯特（全天）/19 seat bus</t>
    <phoneticPr fontId="31" type="noConversion"/>
  </si>
  <si>
    <t>19座考斯特（全天）/ 19 seat bus</t>
    <phoneticPr fontId="31" type="noConversion"/>
  </si>
  <si>
    <t>19座考斯特（仅送机）/19 seat bus</t>
    <phoneticPr fontId="31" type="noConversion"/>
  </si>
  <si>
    <t>33座大巴（仅送机）/33 seat bus</t>
    <phoneticPr fontId="31" type="noConversion"/>
  </si>
  <si>
    <t>2018/11/29-11/30</t>
    <phoneticPr fontId="31" type="noConversion"/>
  </si>
  <si>
    <t>11月29日大床房
one-bed room</t>
    <phoneticPr fontId="31" type="noConversion"/>
  </si>
  <si>
    <t>11月30日大床房
one-bed room</t>
    <phoneticPr fontId="31" type="noConversion"/>
  </si>
  <si>
    <t>11月28-11月30日工作人员标间
Standard room</t>
    <phoneticPr fontId="1" type="noConversion"/>
  </si>
  <si>
    <t>酒店自助晚餐
Hotel buffet dinner
11月29日  43人43餐</t>
    <phoneticPr fontId="31" type="noConversion"/>
  </si>
  <si>
    <t>媒体相关
Media Related
参加设计沙龙媒体
Design Salon media</t>
    <phoneticPr fontId="31" type="noConversion"/>
  </si>
  <si>
    <t>媒体相关
Media Related
33位媒体与10位媒体组相关人员陪同
33 media and 10 media team member</t>
    <phoneticPr fontId="31" type="noConversion"/>
  </si>
  <si>
    <t>媒体相关
Media Related
参加上市媒体
The activities listed media</t>
    <phoneticPr fontId="31" type="noConversion"/>
  </si>
  <si>
    <t>11月28日 工作人员踩点
Staff check</t>
    <phoneticPr fontId="31" type="noConversion"/>
  </si>
  <si>
    <t>11月28日 媒体接机/摆渡（机场-酒店）
Airport-hotel-workshop</t>
    <phoneticPr fontId="31" type="noConversion"/>
  </si>
  <si>
    <t>19座考斯特（仅接机）/19 seat bus</t>
    <phoneticPr fontId="31" type="noConversion"/>
  </si>
  <si>
    <t>GL8（仅接机）/GL8</t>
    <phoneticPr fontId="31" type="noConversion"/>
  </si>
  <si>
    <t>33座大巴（接机+上市发布会摆渡）/33 seat bus</t>
    <phoneticPr fontId="31" type="noConversion"/>
  </si>
  <si>
    <t>54座大巴/54 seat bus</t>
    <phoneticPr fontId="31" type="noConversion"/>
  </si>
  <si>
    <t>11月30日 媒体摆渡（酒店-凯迪拉克中心-酒店）
hotel-Cadillac Center-hotel</t>
    <phoneticPr fontId="31" type="noConversion"/>
  </si>
  <si>
    <t>12月1日 媒体送机（酒店-机场）
hotel-Airport</t>
    <phoneticPr fontId="31" type="noConversion"/>
  </si>
  <si>
    <t>GL8（仅送机）/GL8</t>
    <phoneticPr fontId="31" type="noConversion"/>
  </si>
  <si>
    <t>接机
Help</t>
    <phoneticPr fontId="31" type="noConversion"/>
  </si>
  <si>
    <t>CT6大片套图拍摄</t>
    <phoneticPr fontId="31" type="noConversion"/>
  </si>
  <si>
    <t>沈凌云</t>
    <phoneticPr fontId="31"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</si>
  <si>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</si>
  <si>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</si>
  <si>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媒体午餐/media lunch：
1、环境：干净、舒适、相对安静
2、菜品：符合大众口味</t>
  </si>
  <si>
    <t>媒体午餐桌餐
media lunch
11月29日 43人</t>
  </si>
  <si>
    <t>酒店自助晚餐
Hotel buffet dinner
11月30日  531人531餐</t>
  </si>
  <si>
    <t xml:space="preserve">媒体相关
Media Related
273位外地媒体房间
273 OOT media rooms </t>
  </si>
  <si>
    <t>媒体午餐
media lunch
11月30日 283人</t>
  </si>
  <si>
    <t>媒体相关
Media Related
实报实销
Not more than 500 yuan ,Invoice reimbursement 
521 位上市媒体
521 media</t>
  </si>
  <si>
    <t>摄像费（11.28-11.30）
 Photography （11.28-11.30）</t>
  </si>
  <si>
    <t xml:space="preserve">公关公司工作人员 
For PR AGENCY STAFF
万博4间 朗知1间 君信1间
</t>
  </si>
  <si>
    <t xml:space="preserve">媒体相关
Media Related
参加上市媒体
The activities listed media
273位外地媒体房间
273 OOT media rooms
</t>
  </si>
  <si>
    <r>
      <t xml:space="preserve">媒体相关
Media Related
参加设计沙龙媒体
Design Salon media
33位外地媒体房间
33 OOT media rooms
</t>
    </r>
    <r>
      <rPr>
        <sz val="9"/>
        <rFont val="微软雅黑"/>
        <family val="2"/>
        <charset val="134"/>
      </rPr>
      <t xml:space="preserve">
</t>
    </r>
  </si>
  <si>
    <t>固定费用9W
上市拍摄+设计沙龙拍摄
Listed events+Design Salon</t>
  </si>
  <si>
    <t>固定费用7.5W</t>
  </si>
  <si>
    <t>总计（不含增值税6%）</t>
    <phoneticPr fontId="1" type="noConversion"/>
  </si>
  <si>
    <t>康辉集团北京国际会议展览有限公司</t>
    <phoneticPr fontId="31" type="noConversion"/>
  </si>
  <si>
    <t>全新一代凯迪拉克CT6上市&amp;设计沙龙@北京</t>
    <phoneticPr fontId="31" type="noConversion"/>
  </si>
  <si>
    <t>全新一代凯迪拉克CT6上市&amp;设计沙龙@北京</t>
    <phoneticPr fontId="31" type="noConversion"/>
  </si>
  <si>
    <t>2018.11.8</t>
    <phoneticPr fontId="31" type="noConversion"/>
  </si>
  <si>
    <t>媒体相关
Media Related
 33位媒体与10位媒体组相关人员陪同
33 media and 10 media team member</t>
    <phoneticPr fontId="31" type="noConversion"/>
  </si>
  <si>
    <r>
      <t xml:space="preserve">媒体相关
Media Related
 501位媒体与10位媒体组相关人员陪同
521media and 10 media team member
</t>
    </r>
    <r>
      <rPr>
        <b/>
        <sz val="9"/>
        <color indexed="10"/>
        <rFont val="微软雅黑"/>
        <family val="2"/>
        <charset val="134"/>
      </rPr>
      <t>含本地媒体</t>
    </r>
    <phoneticPr fontId="31" type="noConversion"/>
  </si>
  <si>
    <t>媒体相关
Media Related
203位媒体与10位媒体组相关人员陪同
273 media and 10 media team member</t>
    <phoneticPr fontId="31" type="noConversion"/>
  </si>
  <si>
    <t>专车</t>
    <phoneticPr fontId="31" type="noConversion"/>
  </si>
  <si>
    <t>会场</t>
    <phoneticPr fontId="31" type="noConversion"/>
  </si>
  <si>
    <t>工作人员餐费</t>
    <phoneticPr fontId="1" type="noConversion"/>
  </si>
  <si>
    <t>灯牌</t>
    <phoneticPr fontId="1" type="noConversion"/>
  </si>
  <si>
    <t>酒店停车费</t>
    <phoneticPr fontId="1" type="noConversion"/>
  </si>
  <si>
    <t>打印费老外</t>
    <phoneticPr fontId="1" type="noConversion"/>
  </si>
  <si>
    <t>房内点餐</t>
    <phoneticPr fontId="1" type="noConversion"/>
  </si>
  <si>
    <t>媒体房内点餐</t>
    <phoneticPr fontId="1" type="noConversion"/>
  </si>
  <si>
    <t>马总请媒体午餐</t>
    <phoneticPr fontId="1" type="noConversion"/>
  </si>
  <si>
    <t>其他</t>
    <phoneticPr fontId="31" type="noConversion"/>
  </si>
  <si>
    <t>旅行社工作人员费用</t>
    <phoneticPr fontId="31" type="noConversion"/>
  </si>
  <si>
    <t>马总房差</t>
    <phoneticPr fontId="1" type="noConversion"/>
  </si>
  <si>
    <t>11月28日大床房
one-bed room</t>
    <phoneticPr fontId="31" type="noConversion"/>
  </si>
  <si>
    <t>gl8</t>
    <phoneticPr fontId="31" type="noConversion"/>
  </si>
  <si>
    <t>11月27-28日老外设计师</t>
    <phoneticPr fontId="31" type="noConversion"/>
  </si>
  <si>
    <t>11月29日 摆渡（餐厅-WS-酒店）
Hotel-workshop-hotel</t>
    <phoneticPr fontId="31" type="noConversion"/>
  </si>
  <si>
    <t>51座大巴（仅接机）/33 seat bus</t>
    <phoneticPr fontId="31" type="noConversion"/>
  </si>
  <si>
    <t>GL8 vip媒体</t>
    <phoneticPr fontId="31" type="noConversion"/>
  </si>
  <si>
    <t>12月4日南站-合生广场-昌平-南站-华尔道夫</t>
    <phoneticPr fontId="31" type="noConversion"/>
  </si>
  <si>
    <t>12月4日公安部-泛太平洋酒店-五洲皇冠-华尔道夫-南站</t>
    <phoneticPr fontId="31" type="noConversion"/>
  </si>
  <si>
    <t>GL8</t>
    <phoneticPr fontId="31" type="noConversion"/>
  </si>
  <si>
    <t>GL8</t>
    <phoneticPr fontId="31" type="noConversion"/>
  </si>
  <si>
    <t>11月29-30日 媒体接机（机场-酒店）
Airport-hotel</t>
    <phoneticPr fontId="31" type="noConversion"/>
  </si>
  <si>
    <t>11月28-1日蒋总</t>
    <phoneticPr fontId="31" type="noConversion"/>
  </si>
  <si>
    <t>11月28-1日公关部工作车</t>
    <phoneticPr fontId="31" type="noConversion"/>
  </si>
  <si>
    <t>51座</t>
    <phoneticPr fontId="31" type="noConversion"/>
  </si>
  <si>
    <t>10月21-23日用车</t>
    <phoneticPr fontId="31" type="noConversion"/>
  </si>
  <si>
    <t>GL8</t>
    <phoneticPr fontId="31" type="noConversion"/>
  </si>
</sst>
</file>

<file path=xl/styles.xml><?xml version="1.0" encoding="utf-8"?>
<styleSheet xmlns="http://schemas.openxmlformats.org/spreadsheetml/2006/main">
  <numFmts count="3">
    <numFmt numFmtId="44" formatCode="_ &quot;¥&quot;* #,##0.00_ ;_ &quot;¥&quot;* \-#,##0.00_ ;_ &quot;¥&quot;* &quot;-&quot;??_ ;_ @_ "/>
    <numFmt numFmtId="176" formatCode="#,##0_ "/>
    <numFmt numFmtId="177" formatCode="#,##0;[Red]#,##0"/>
  </numFmts>
  <fonts count="40">
    <font>
      <sz val="12"/>
      <name val="宋体"/>
      <charset val="134"/>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sz val="12"/>
      <name val="微软雅黑"/>
      <family val="2"/>
      <charset val="134"/>
    </font>
    <font>
      <b/>
      <sz val="9"/>
      <color indexed="10"/>
      <name val="微软雅黑"/>
      <family val="2"/>
      <charset val="134"/>
    </font>
    <font>
      <u/>
      <sz val="12"/>
      <color theme="10"/>
      <name val="宋体"/>
      <family val="3"/>
      <charset val="134"/>
    </font>
    <font>
      <b/>
      <sz val="9"/>
      <color theme="0"/>
      <name val="微软雅黑"/>
      <family val="2"/>
      <charset val="134"/>
    </font>
    <font>
      <sz val="9"/>
      <color theme="0"/>
      <name val="微软雅黑"/>
      <family val="2"/>
      <charset val="134"/>
    </font>
    <font>
      <sz val="9"/>
      <color theme="1"/>
      <name val="微软雅黑"/>
      <family val="2"/>
      <charset val="134"/>
    </font>
    <font>
      <sz val="11"/>
      <color theme="0"/>
      <name val="宋体"/>
      <family val="2"/>
      <charset val="134"/>
      <scheme val="minor"/>
    </font>
    <font>
      <sz val="11"/>
      <color theme="1"/>
      <name val="宋体"/>
      <family val="2"/>
      <charset val="134"/>
      <scheme val="minor"/>
    </font>
  </fonts>
  <fills count="5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s>
  <cellStyleXfs count="81">
    <xf numFmtId="0" fontId="0" fillId="0" borderId="0">
      <alignment vertical="center"/>
    </xf>
    <xf numFmtId="0" fontId="2" fillId="0" borderId="0" applyNumberFormat="0" applyBorder="0" applyAlignment="0" applyProtection="0">
      <alignment vertical="center"/>
    </xf>
    <xf numFmtId="0" fontId="25" fillId="0" borderId="0"/>
    <xf numFmtId="0" fontId="21"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10" borderId="0" applyNumberFormat="0" applyBorder="0" applyProtection="0">
      <alignment vertical="center"/>
    </xf>
    <xf numFmtId="0" fontId="4" fillId="11" borderId="0" applyNumberFormat="0" applyBorder="0" applyProtection="0">
      <alignment vertical="center"/>
    </xf>
    <xf numFmtId="0" fontId="4" fillId="12" borderId="0" applyNumberFormat="0" applyBorder="0" applyProtection="0">
      <alignment vertical="center"/>
    </xf>
    <xf numFmtId="0" fontId="4" fillId="5" borderId="0" applyNumberFormat="0" applyBorder="0" applyProtection="0">
      <alignment vertical="center"/>
    </xf>
    <xf numFmtId="0" fontId="4" fillId="10" borderId="0" applyNumberFormat="0" applyBorder="0" applyProtection="0">
      <alignment vertical="center"/>
    </xf>
    <xf numFmtId="0" fontId="4" fillId="13" borderId="0" applyNumberFormat="0" applyBorder="0" applyProtection="0">
      <alignment vertical="center"/>
    </xf>
    <xf numFmtId="0" fontId="5" fillId="14" borderId="0" applyNumberFormat="0" applyBorder="0" applyProtection="0">
      <alignment vertical="center"/>
    </xf>
    <xf numFmtId="0" fontId="5" fillId="11" borderId="0" applyNumberFormat="0" applyBorder="0" applyProtection="0">
      <alignment vertical="center"/>
    </xf>
    <xf numFmtId="0" fontId="5" fillId="12"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5" fillId="20"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21" borderId="0" applyNumberFormat="0" applyBorder="0" applyProtection="0">
      <alignment vertical="center"/>
    </xf>
    <xf numFmtId="0" fontId="6" fillId="3" borderId="0" applyNumberFormat="0" applyBorder="0" applyProtection="0">
      <alignment vertical="center"/>
    </xf>
    <xf numFmtId="0" fontId="7" fillId="22" borderId="1" applyNumberFormat="0" applyProtection="0">
      <alignment vertical="center"/>
    </xf>
    <xf numFmtId="0" fontId="8" fillId="23" borderId="2" applyNumberFormat="0" applyProtection="0">
      <alignment vertical="center"/>
    </xf>
    <xf numFmtId="44" fontId="21" fillId="0" borderId="0" applyFont="0" applyFill="0" applyBorder="0" applyAlignment="0" applyProtection="0"/>
    <xf numFmtId="0" fontId="9" fillId="0" borderId="0" applyNumberFormat="0" applyBorder="0" applyProtection="0">
      <alignment vertical="center"/>
    </xf>
    <xf numFmtId="0" fontId="10" fillId="4" borderId="0" applyNumberFormat="0" applyBorder="0" applyProtection="0">
      <alignment vertical="center"/>
    </xf>
    <xf numFmtId="0" fontId="11" fillId="0" borderId="3" applyNumberFormat="0" applyProtection="0">
      <alignment vertical="center"/>
    </xf>
    <xf numFmtId="0" fontId="12" fillId="0" borderId="4" applyNumberFormat="0" applyProtection="0">
      <alignment vertical="center"/>
    </xf>
    <xf numFmtId="0" fontId="13" fillId="0" borderId="5" applyNumberFormat="0" applyProtection="0">
      <alignment vertical="center"/>
    </xf>
    <xf numFmtId="0" fontId="13" fillId="0" borderId="0" applyNumberFormat="0" applyBorder="0" applyProtection="0">
      <alignment vertical="center"/>
    </xf>
    <xf numFmtId="0" fontId="14" fillId="7" borderId="1" applyNumberFormat="0" applyProtection="0">
      <alignment vertical="center"/>
    </xf>
    <xf numFmtId="0" fontId="15" fillId="0" borderId="6" applyNumberFormat="0" applyProtection="0">
      <alignment vertical="center"/>
    </xf>
    <xf numFmtId="0" fontId="16" fillId="24" borderId="0" applyNumberFormat="0" applyBorder="0" applyProtection="0">
      <alignment vertical="center"/>
    </xf>
    <xf numFmtId="0" fontId="30" fillId="0" borderId="0"/>
    <xf numFmtId="0" fontId="21" fillId="25" borderId="7" applyNumberFormat="0" applyProtection="0">
      <alignment vertical="center"/>
    </xf>
    <xf numFmtId="0" fontId="17" fillId="22" borderId="8" applyNumberFormat="0" applyProtection="0">
      <alignment vertical="center"/>
    </xf>
    <xf numFmtId="0" fontId="2" fillId="0" borderId="0"/>
    <xf numFmtId="0" fontId="18" fillId="0" borderId="0" applyNumberFormat="0" applyBorder="0" applyProtection="0">
      <alignment vertical="center"/>
    </xf>
    <xf numFmtId="0" fontId="19" fillId="0" borderId="9" applyNumberFormat="0" applyProtection="0">
      <alignment vertical="center"/>
    </xf>
    <xf numFmtId="0" fontId="20" fillId="0" borderId="0" applyNumberFormat="0" applyBorder="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0" fontId="38" fillId="45" borderId="0" applyNumberFormat="0" applyBorder="0" applyAlignment="0" applyProtection="0">
      <alignment vertical="center"/>
    </xf>
    <xf numFmtId="0" fontId="39" fillId="27" borderId="0" applyNumberFormat="0" applyBorder="0" applyAlignment="0" applyProtection="0">
      <alignment vertical="center"/>
    </xf>
    <xf numFmtId="0" fontId="39" fillId="33" borderId="0" applyNumberFormat="0" applyBorder="0" applyAlignment="0" applyProtection="0">
      <alignment vertical="center"/>
    </xf>
    <xf numFmtId="0" fontId="38" fillId="39" borderId="0" applyNumberFormat="0" applyBorder="0" applyAlignment="0" applyProtection="0">
      <alignment vertical="center"/>
    </xf>
    <xf numFmtId="0" fontId="38" fillId="46" borderId="0" applyNumberFormat="0" applyBorder="0" applyAlignment="0" applyProtection="0">
      <alignment vertical="center"/>
    </xf>
    <xf numFmtId="0" fontId="39" fillId="28" borderId="0" applyNumberFormat="0" applyBorder="0" applyAlignment="0" applyProtection="0">
      <alignment vertical="center"/>
    </xf>
    <xf numFmtId="0" fontId="39" fillId="34" borderId="0" applyNumberFormat="0" applyBorder="0" applyAlignment="0" applyProtection="0">
      <alignment vertical="center"/>
    </xf>
    <xf numFmtId="0" fontId="38" fillId="40" borderId="0" applyNumberFormat="0" applyBorder="0" applyAlignment="0" applyProtection="0">
      <alignment vertical="center"/>
    </xf>
    <xf numFmtId="0" fontId="38" fillId="47" borderId="0" applyNumberFormat="0" applyBorder="0" applyAlignment="0" applyProtection="0">
      <alignment vertical="center"/>
    </xf>
    <xf numFmtId="0" fontId="39" fillId="29" borderId="0" applyNumberFormat="0" applyBorder="0" applyAlignment="0" applyProtection="0">
      <alignment vertical="center"/>
    </xf>
    <xf numFmtId="0" fontId="39" fillId="35" borderId="0" applyNumberFormat="0" applyBorder="0" applyAlignment="0" applyProtection="0">
      <alignment vertical="center"/>
    </xf>
    <xf numFmtId="0" fontId="38" fillId="41" borderId="0" applyNumberFormat="0" applyBorder="0" applyAlignment="0" applyProtection="0">
      <alignment vertical="center"/>
    </xf>
    <xf numFmtId="0" fontId="38" fillId="48" borderId="0" applyNumberFormat="0" applyBorder="0" applyAlignment="0" applyProtection="0">
      <alignment vertical="center"/>
    </xf>
    <xf numFmtId="0" fontId="39" fillId="30" borderId="0" applyNumberFormat="0" applyBorder="0" applyAlignment="0" applyProtection="0">
      <alignment vertical="center"/>
    </xf>
    <xf numFmtId="0" fontId="39" fillId="36" borderId="0" applyNumberFormat="0" applyBorder="0" applyAlignment="0" applyProtection="0">
      <alignment vertical="center"/>
    </xf>
    <xf numFmtId="0" fontId="38" fillId="42" borderId="0" applyNumberFormat="0" applyBorder="0" applyAlignment="0" applyProtection="0">
      <alignment vertical="center"/>
    </xf>
    <xf numFmtId="0" fontId="38" fillId="49" borderId="0" applyNumberFormat="0" applyBorder="0" applyAlignment="0" applyProtection="0">
      <alignment vertical="center"/>
    </xf>
    <xf numFmtId="0" fontId="39" fillId="31" borderId="0" applyNumberFormat="0" applyBorder="0" applyAlignment="0" applyProtection="0">
      <alignment vertical="center"/>
    </xf>
    <xf numFmtId="0" fontId="39" fillId="37" borderId="0" applyNumberFormat="0" applyBorder="0" applyAlignment="0" applyProtection="0">
      <alignment vertical="center"/>
    </xf>
    <xf numFmtId="0" fontId="38" fillId="43" borderId="0" applyNumberFormat="0" applyBorder="0" applyAlignment="0" applyProtection="0">
      <alignment vertical="center"/>
    </xf>
    <xf numFmtId="0" fontId="38" fillId="50" borderId="0" applyNumberFormat="0" applyBorder="0" applyAlignment="0" applyProtection="0">
      <alignment vertical="center"/>
    </xf>
    <xf numFmtId="0" fontId="39" fillId="32" borderId="0" applyNumberFormat="0" applyBorder="0" applyAlignment="0" applyProtection="0">
      <alignment vertical="center"/>
    </xf>
    <xf numFmtId="0" fontId="39" fillId="38" borderId="0" applyNumberFormat="0" applyBorder="0" applyAlignment="0" applyProtection="0">
      <alignment vertical="center"/>
    </xf>
    <xf numFmtId="0" fontId="38" fillId="44" borderId="0" applyNumberFormat="0" applyBorder="0" applyAlignment="0" applyProtection="0">
      <alignment vertical="center"/>
    </xf>
  </cellStyleXfs>
  <cellXfs count="106">
    <xf numFmtId="0" fontId="0" fillId="0" borderId="0" xfId="0">
      <alignment vertical="center"/>
    </xf>
    <xf numFmtId="176" fontId="22" fillId="0" borderId="10"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0" xfId="0" applyFont="1" applyFill="1" applyAlignment="1">
      <alignment horizontal="center" vertical="center"/>
    </xf>
    <xf numFmtId="0" fontId="22" fillId="26" borderId="0" xfId="0" applyFont="1" applyFill="1" applyAlignment="1">
      <alignment horizontal="center" vertical="center"/>
    </xf>
    <xf numFmtId="176" fontId="22" fillId="26" borderId="0" xfId="0" applyNumberFormat="1" applyFont="1" applyFill="1" applyAlignment="1">
      <alignment horizontal="center" vertical="center"/>
    </xf>
    <xf numFmtId="0" fontId="22" fillId="26" borderId="0" xfId="0" applyFont="1" applyFill="1" applyAlignment="1">
      <alignment vertical="center" wrapText="1"/>
    </xf>
    <xf numFmtId="0" fontId="22" fillId="26" borderId="0" xfId="0" applyFont="1" applyFill="1">
      <alignment vertical="center"/>
    </xf>
    <xf numFmtId="0" fontId="22" fillId="26" borderId="0" xfId="0" applyFont="1" applyFill="1" applyAlignment="1">
      <alignment horizontal="left" vertical="center"/>
    </xf>
    <xf numFmtId="14" fontId="22" fillId="26" borderId="0" xfId="0" applyNumberFormat="1" applyFont="1" applyFill="1" applyAlignment="1">
      <alignment horizontal="left" vertical="center"/>
    </xf>
    <xf numFmtId="0" fontId="23" fillId="26" borderId="10" xfId="0" applyFont="1" applyFill="1" applyBorder="1" applyAlignment="1">
      <alignment horizontal="center" vertical="center" wrapText="1"/>
    </xf>
    <xf numFmtId="176" fontId="23" fillId="26" borderId="10" xfId="0" applyNumberFormat="1" applyFont="1" applyFill="1" applyBorder="1" applyAlignment="1">
      <alignment horizontal="center" vertical="center"/>
    </xf>
    <xf numFmtId="0" fontId="22" fillId="26" borderId="10" xfId="0" applyFont="1" applyFill="1" applyBorder="1" applyAlignment="1">
      <alignment horizontal="center" vertical="center" wrapText="1"/>
    </xf>
    <xf numFmtId="0" fontId="22" fillId="23" borderId="10" xfId="0" applyFont="1" applyFill="1" applyBorder="1" applyAlignment="1">
      <alignment horizontal="center" vertical="center" wrapText="1"/>
    </xf>
    <xf numFmtId="176" fontId="29" fillId="0" borderId="10" xfId="0" applyNumberFormat="1" applyFont="1" applyFill="1" applyBorder="1" applyAlignment="1">
      <alignment horizontal="center" vertical="center"/>
    </xf>
    <xf numFmtId="0" fontId="22" fillId="23" borderId="10" xfId="0" applyFont="1" applyFill="1" applyBorder="1" applyAlignment="1">
      <alignment horizontal="left" vertical="center" wrapText="1"/>
    </xf>
    <xf numFmtId="0" fontId="22" fillId="0" borderId="10" xfId="0" applyFont="1" applyFill="1" applyBorder="1" applyAlignment="1">
      <alignment horizontal="left" vertical="center" wrapText="1" readingOrder="1"/>
    </xf>
    <xf numFmtId="0" fontId="25" fillId="26" borderId="0" xfId="0" applyNumberFormat="1" applyFont="1" applyFill="1" applyBorder="1" applyAlignment="1">
      <alignment vertical="center"/>
    </xf>
    <xf numFmtId="0" fontId="22" fillId="26" borderId="0" xfId="0" applyFont="1" applyFill="1" applyAlignment="1">
      <alignment vertical="center"/>
    </xf>
    <xf numFmtId="0" fontId="24" fillId="22" borderId="10"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176" fontId="26" fillId="7" borderId="10" xfId="0" applyNumberFormat="1" applyFont="1" applyFill="1" applyBorder="1" applyAlignment="1">
      <alignment horizontal="center" vertical="center"/>
    </xf>
    <xf numFmtId="176" fontId="27" fillId="19" borderId="10" xfId="0" applyNumberFormat="1" applyFont="1" applyFill="1" applyBorder="1" applyAlignment="1">
      <alignment horizontal="center" vertical="center"/>
    </xf>
    <xf numFmtId="0" fontId="22" fillId="0" borderId="10" xfId="0" applyFont="1" applyFill="1" applyBorder="1" applyAlignment="1">
      <alignment horizontal="left" vertical="center" wrapText="1"/>
    </xf>
    <xf numFmtId="14" fontId="22" fillId="0" borderId="10" xfId="0" applyNumberFormat="1" applyFont="1" applyFill="1" applyBorder="1" applyAlignment="1">
      <alignment horizontal="left" vertical="center" wrapText="1"/>
    </xf>
    <xf numFmtId="0" fontId="22" fillId="0" borderId="10" xfId="0" applyFont="1" applyFill="1" applyBorder="1" applyAlignment="1">
      <alignment horizontal="center" vertical="center"/>
    </xf>
    <xf numFmtId="0" fontId="22" fillId="0" borderId="10" xfId="0" applyFont="1" applyFill="1" applyBorder="1" applyAlignment="1">
      <alignment horizontal="left" vertical="center"/>
    </xf>
    <xf numFmtId="176" fontId="22" fillId="0" borderId="11" xfId="0" applyNumberFormat="1" applyFont="1" applyFill="1" applyBorder="1" applyAlignment="1">
      <alignment horizontal="center" vertical="center"/>
    </xf>
    <xf numFmtId="0" fontId="22" fillId="0" borderId="12" xfId="0" applyFont="1" applyFill="1" applyBorder="1" applyAlignment="1">
      <alignment horizontal="center" vertical="center" wrapText="1"/>
    </xf>
    <xf numFmtId="0" fontId="22" fillId="26" borderId="13" xfId="0" applyFont="1" applyFill="1" applyBorder="1" applyAlignment="1">
      <alignment horizontal="left" vertical="center"/>
    </xf>
    <xf numFmtId="0" fontId="22" fillId="26" borderId="0" xfId="0" applyFont="1" applyFill="1" applyBorder="1">
      <alignment vertical="center"/>
    </xf>
    <xf numFmtId="0" fontId="22" fillId="26" borderId="14" xfId="0" applyFont="1" applyFill="1" applyBorder="1" applyAlignment="1">
      <alignment horizontal="left" vertical="center"/>
    </xf>
    <xf numFmtId="0" fontId="22" fillId="26" borderId="15" xfId="0" applyFont="1" applyFill="1" applyBorder="1" applyAlignment="1">
      <alignment horizontal="left" vertical="center"/>
    </xf>
    <xf numFmtId="0" fontId="22" fillId="26" borderId="16" xfId="0" applyFont="1" applyFill="1" applyBorder="1" applyAlignment="1">
      <alignment horizontal="left" vertical="center"/>
    </xf>
    <xf numFmtId="0" fontId="35" fillId="51" borderId="10" xfId="0" applyFont="1" applyFill="1" applyBorder="1" applyAlignment="1">
      <alignment horizontal="center" vertical="center" wrapText="1"/>
    </xf>
    <xf numFmtId="176" fontId="35" fillId="51" borderId="10" xfId="0" applyNumberFormat="1" applyFont="1" applyFill="1" applyBorder="1" applyAlignment="1">
      <alignment horizontal="center" vertical="center"/>
    </xf>
    <xf numFmtId="0" fontId="36" fillId="51" borderId="10" xfId="0" applyFont="1" applyFill="1" applyBorder="1" applyAlignment="1">
      <alignment horizontal="center" vertical="center" wrapText="1"/>
    </xf>
    <xf numFmtId="0" fontId="22" fillId="26" borderId="0" xfId="0" applyNumberFormat="1" applyFont="1" applyFill="1" applyBorder="1" applyAlignment="1">
      <alignment vertical="center"/>
    </xf>
    <xf numFmtId="176" fontId="23" fillId="19" borderId="10" xfId="0" applyNumberFormat="1" applyFont="1" applyFill="1" applyBorder="1" applyAlignment="1">
      <alignment horizontal="center" vertical="center"/>
    </xf>
    <xf numFmtId="177" fontId="26" fillId="7" borderId="10" xfId="0" applyNumberFormat="1" applyFont="1" applyFill="1" applyBorder="1" applyAlignment="1">
      <alignment horizontal="center" vertical="center"/>
    </xf>
    <xf numFmtId="176" fontId="22" fillId="52" borderId="10" xfId="0" applyNumberFormat="1" applyFont="1" applyFill="1" applyBorder="1" applyAlignment="1">
      <alignment horizontal="center" vertical="center"/>
    </xf>
    <xf numFmtId="0" fontId="22" fillId="52" borderId="10" xfId="0" applyFont="1" applyFill="1" applyBorder="1" applyAlignment="1">
      <alignment horizontal="center" vertical="center"/>
    </xf>
    <xf numFmtId="0" fontId="22" fillId="52" borderId="10" xfId="0" applyFont="1" applyFill="1" applyBorder="1" applyAlignment="1">
      <alignment horizontal="left" vertical="center" wrapText="1" readingOrder="1"/>
    </xf>
    <xf numFmtId="0" fontId="22" fillId="52" borderId="10" xfId="0" applyFont="1" applyFill="1" applyBorder="1" applyAlignment="1">
      <alignment horizontal="center" vertical="center" wrapText="1"/>
    </xf>
    <xf numFmtId="0" fontId="22" fillId="52" borderId="10" xfId="0" applyFont="1" applyFill="1" applyBorder="1" applyAlignment="1">
      <alignment horizontal="left" vertical="center"/>
    </xf>
    <xf numFmtId="14" fontId="22" fillId="52" borderId="10" xfId="0" applyNumberFormat="1" applyFont="1" applyFill="1" applyBorder="1" applyAlignment="1">
      <alignment horizontal="left" vertical="center" wrapText="1"/>
    </xf>
    <xf numFmtId="0" fontId="37" fillId="52" borderId="10" xfId="0" applyFont="1" applyFill="1" applyBorder="1" applyAlignment="1">
      <alignment horizontal="center" vertical="center" wrapText="1"/>
    </xf>
    <xf numFmtId="0" fontId="22" fillId="26" borderId="17" xfId="0" applyFont="1" applyFill="1" applyBorder="1" applyAlignment="1">
      <alignment vertical="center"/>
    </xf>
    <xf numFmtId="0" fontId="22" fillId="26" borderId="17" xfId="0" applyFont="1" applyFill="1" applyBorder="1" applyAlignment="1">
      <alignment horizontal="right" vertical="center"/>
    </xf>
    <xf numFmtId="0" fontId="22" fillId="0" borderId="10" xfId="0" applyFont="1" applyFill="1" applyBorder="1" applyAlignment="1">
      <alignment horizontal="center" vertical="center" wrapText="1"/>
    </xf>
    <xf numFmtId="0" fontId="22" fillId="52" borderId="18" xfId="0" applyFont="1" applyFill="1" applyBorder="1" applyAlignment="1">
      <alignment horizontal="left" vertical="center" wrapText="1"/>
    </xf>
    <xf numFmtId="0" fontId="22" fillId="52" borderId="19" xfId="0" applyFont="1" applyFill="1" applyBorder="1" applyAlignment="1">
      <alignment horizontal="left" vertical="center" wrapText="1"/>
    </xf>
    <xf numFmtId="0" fontId="22" fillId="52" borderId="10" xfId="0" applyFont="1" applyFill="1" applyBorder="1" applyAlignment="1">
      <alignment vertical="center" wrapText="1"/>
    </xf>
    <xf numFmtId="0" fontId="22" fillId="52" borderId="0" xfId="0" applyFont="1" applyFill="1" applyAlignment="1">
      <alignment horizontal="center" vertical="center"/>
    </xf>
    <xf numFmtId="0" fontId="22" fillId="52" borderId="20" xfId="0" applyFont="1" applyFill="1" applyBorder="1" applyAlignment="1">
      <alignment vertical="center" wrapText="1"/>
    </xf>
    <xf numFmtId="14" fontId="22" fillId="0" borderId="10" xfId="0" applyNumberFormat="1" applyFont="1" applyFill="1" applyBorder="1" applyAlignment="1">
      <alignment horizontal="left" vertical="center" wrapText="1"/>
    </xf>
    <xf numFmtId="0" fontId="21" fillId="0" borderId="0" xfId="0" applyFont="1">
      <alignment vertical="center"/>
    </xf>
    <xf numFmtId="0" fontId="22" fillId="52" borderId="10" xfId="0" applyFont="1" applyFill="1" applyBorder="1" applyAlignment="1">
      <alignment horizontal="left" vertical="center" wrapText="1"/>
    </xf>
    <xf numFmtId="14" fontId="22" fillId="52" borderId="25" xfId="0" applyNumberFormat="1" applyFont="1" applyFill="1" applyBorder="1" applyAlignment="1">
      <alignment horizontal="left" vertical="center" wrapText="1"/>
    </xf>
    <xf numFmtId="14" fontId="22" fillId="52" borderId="26" xfId="0" applyNumberFormat="1" applyFont="1" applyFill="1" applyBorder="1" applyAlignment="1">
      <alignment horizontal="left" vertical="center" wrapText="1"/>
    </xf>
    <xf numFmtId="0" fontId="22" fillId="52" borderId="10" xfId="0" applyFont="1" applyFill="1" applyBorder="1" applyAlignment="1">
      <alignment horizontal="left" vertical="center" wrapText="1"/>
    </xf>
    <xf numFmtId="14" fontId="22" fillId="0" borderId="10" xfId="0" applyNumberFormat="1" applyFont="1" applyFill="1" applyBorder="1" applyAlignment="1">
      <alignment horizontal="left" vertical="center" wrapText="1"/>
    </xf>
    <xf numFmtId="14" fontId="22" fillId="26" borderId="27" xfId="0" applyNumberFormat="1" applyFont="1" applyFill="1" applyBorder="1" applyAlignment="1">
      <alignment horizontal="left" vertical="center"/>
    </xf>
    <xf numFmtId="14" fontId="22" fillId="26" borderId="28" xfId="0" applyNumberFormat="1" applyFont="1" applyFill="1" applyBorder="1" applyAlignment="1">
      <alignment horizontal="left" vertical="center"/>
    </xf>
    <xf numFmtId="14" fontId="22" fillId="26" borderId="15" xfId="0" applyNumberFormat="1" applyFont="1" applyFill="1" applyBorder="1" applyAlignment="1">
      <alignment horizontal="left" vertical="center"/>
    </xf>
    <xf numFmtId="0" fontId="34" fillId="0" borderId="0" xfId="51" applyFont="1" applyAlignment="1" applyProtection="1">
      <alignment vertical="center"/>
    </xf>
    <xf numFmtId="0" fontId="32" fillId="0" borderId="0" xfId="0" applyFont="1">
      <alignment vertical="center"/>
    </xf>
    <xf numFmtId="0" fontId="22" fillId="26" borderId="29" xfId="0" applyFont="1" applyFill="1" applyBorder="1" applyAlignment="1">
      <alignment horizontal="right" vertical="center"/>
    </xf>
    <xf numFmtId="0" fontId="24" fillId="23" borderId="10" xfId="0" applyFont="1" applyFill="1" applyBorder="1" applyAlignment="1">
      <alignment horizontal="left" vertical="center" wrapText="1"/>
    </xf>
    <xf numFmtId="0" fontId="22" fillId="52" borderId="10" xfId="0" applyFont="1" applyFill="1" applyBorder="1" applyAlignment="1">
      <alignment horizontal="left" vertical="center" wrapText="1"/>
    </xf>
    <xf numFmtId="0" fontId="35" fillId="51" borderId="10" xfId="0" applyFont="1" applyFill="1" applyBorder="1" applyAlignment="1">
      <alignment horizontal="center" vertical="center" wrapText="1"/>
    </xf>
    <xf numFmtId="0" fontId="24" fillId="22" borderId="10" xfId="0" applyFont="1" applyFill="1" applyBorder="1" applyAlignment="1">
      <alignment horizontal="left" vertical="center" wrapText="1"/>
    </xf>
    <xf numFmtId="0" fontId="22" fillId="0" borderId="2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3" fillId="19" borderId="10" xfId="0" applyNumberFormat="1" applyFont="1" applyFill="1" applyBorder="1" applyAlignment="1">
      <alignment horizontal="center" vertical="center"/>
    </xf>
    <xf numFmtId="0" fontId="22" fillId="26" borderId="12" xfId="0" applyNumberFormat="1" applyFont="1" applyFill="1" applyBorder="1" applyAlignment="1">
      <alignment horizontal="center" vertical="center"/>
    </xf>
    <xf numFmtId="0" fontId="22" fillId="26" borderId="20" xfId="0" applyNumberFormat="1" applyFont="1" applyFill="1" applyBorder="1" applyAlignment="1">
      <alignment horizontal="center" vertical="center"/>
    </xf>
    <xf numFmtId="0" fontId="22" fillId="26" borderId="11" xfId="0" applyNumberFormat="1" applyFont="1" applyFill="1" applyBorder="1" applyAlignment="1">
      <alignment horizontal="center" vertical="center"/>
    </xf>
    <xf numFmtId="0" fontId="22" fillId="52" borderId="18" xfId="0" applyFont="1" applyFill="1" applyBorder="1" applyAlignment="1">
      <alignment horizontal="left" vertical="center" wrapText="1"/>
    </xf>
    <xf numFmtId="0" fontId="22" fillId="52" borderId="19"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14" fontId="22" fillId="0" borderId="10" xfId="0" applyNumberFormat="1" applyFont="1" applyFill="1" applyBorder="1" applyAlignment="1">
      <alignment horizontal="left" vertical="center" wrapText="1"/>
    </xf>
    <xf numFmtId="14" fontId="22" fillId="52" borderId="10" xfId="0" applyNumberFormat="1" applyFont="1" applyFill="1" applyBorder="1" applyAlignment="1">
      <alignment horizontal="left" vertical="center" wrapText="1"/>
    </xf>
    <xf numFmtId="14" fontId="22" fillId="0" borderId="21" xfId="0" applyNumberFormat="1" applyFont="1" applyFill="1" applyBorder="1" applyAlignment="1">
      <alignment horizontal="left" vertical="center" wrapText="1"/>
    </xf>
    <xf numFmtId="14" fontId="22" fillId="0" borderId="22" xfId="0" applyNumberFormat="1" applyFont="1" applyFill="1" applyBorder="1" applyAlignment="1">
      <alignment horizontal="left" vertical="center" wrapText="1"/>
    </xf>
    <xf numFmtId="14" fontId="22" fillId="0" borderId="23" xfId="0" applyNumberFormat="1" applyFont="1" applyFill="1" applyBorder="1" applyAlignment="1">
      <alignment horizontal="left" vertical="center" wrapText="1"/>
    </xf>
    <xf numFmtId="14" fontId="22" fillId="0" borderId="24" xfId="0" applyNumberFormat="1" applyFont="1" applyFill="1" applyBorder="1" applyAlignment="1">
      <alignment horizontal="left" vertical="center" wrapText="1"/>
    </xf>
    <xf numFmtId="14" fontId="22" fillId="0" borderId="25" xfId="0" applyNumberFormat="1" applyFont="1" applyFill="1" applyBorder="1" applyAlignment="1">
      <alignment horizontal="left" vertical="center" wrapText="1"/>
    </xf>
    <xf numFmtId="14" fontId="22" fillId="0" borderId="26" xfId="0" applyNumberFormat="1" applyFont="1" applyFill="1" applyBorder="1" applyAlignment="1">
      <alignment horizontal="left"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53" borderId="0" xfId="0" applyFont="1" applyFill="1" applyAlignment="1">
      <alignment horizontal="center" vertical="center"/>
    </xf>
    <xf numFmtId="0" fontId="22" fillId="26" borderId="0" xfId="0" applyFont="1" applyFill="1" applyAlignment="1">
      <alignment horizontal="left" vertical="center" wrapText="1"/>
    </xf>
    <xf numFmtId="0" fontId="23" fillId="26" borderId="1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10" xfId="0" applyFont="1" applyFill="1" applyBorder="1" applyAlignment="1">
      <alignment horizontal="center" vertical="center" wrapText="1"/>
    </xf>
    <xf numFmtId="14" fontId="22" fillId="0" borderId="10" xfId="0" applyNumberFormat="1"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7" fillId="19" borderId="10" xfId="0" applyNumberFormat="1" applyFont="1" applyFill="1" applyBorder="1" applyAlignment="1">
      <alignment horizontal="center" vertical="center"/>
    </xf>
  </cellXfs>
  <cellStyles count="81">
    <cellStyle name="_ET_STYLE_NoName_00_" xfId="1"/>
    <cellStyle name="0,0_x000a__x000a_NA_x000a__x000a_" xfId="2"/>
    <cellStyle name="0,0_x000d__x000a_NA_x000d__x000a_ 2" xfId="3"/>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20% - 强调文字颜色 1" xfId="58" builtinId="30" hidden="1"/>
    <cellStyle name="20% - 强调文字颜色 2" xfId="62" builtinId="34" hidden="1"/>
    <cellStyle name="20% - 强调文字颜色 3" xfId="66" builtinId="38" hidden="1"/>
    <cellStyle name="20% - 强调文字颜色 4" xfId="70" builtinId="42" hidden="1"/>
    <cellStyle name="20% - 强调文字颜色 5" xfId="74" builtinId="46" hidden="1"/>
    <cellStyle name="20% - 强调文字颜色 6" xfId="78" builtinId="50" hidden="1"/>
    <cellStyle name="40% - Accent1" xfId="11"/>
    <cellStyle name="40% - Accent2" xfId="12"/>
    <cellStyle name="40% - Accent3" xfId="13"/>
    <cellStyle name="40% - Accent4" xfId="14"/>
    <cellStyle name="40% - Accent5" xfId="15"/>
    <cellStyle name="40% - Accent6" xfId="16"/>
    <cellStyle name="40% - 强调文字颜色 1" xfId="59" builtinId="31" hidden="1"/>
    <cellStyle name="40% - 强调文字颜色 2" xfId="63" builtinId="35" hidden="1"/>
    <cellStyle name="40% - 强调文字颜色 3" xfId="67" builtinId="39" hidden="1"/>
    <cellStyle name="40% - 强调文字颜色 4" xfId="71" builtinId="43" hidden="1"/>
    <cellStyle name="40% - 强调文字颜色 5" xfId="75" builtinId="47" hidden="1"/>
    <cellStyle name="40% - 强调文字颜色 6" xfId="79" builtinId="51" hidden="1"/>
    <cellStyle name="60% - Accent1" xfId="17"/>
    <cellStyle name="60% - Accent2" xfId="18"/>
    <cellStyle name="60% - Accent3" xfId="19"/>
    <cellStyle name="60% - Accent4" xfId="20"/>
    <cellStyle name="60% - Accent5" xfId="21"/>
    <cellStyle name="60% - Accent6" xfId="22"/>
    <cellStyle name="60% - 强调文字颜色 1" xfId="60" builtinId="32" hidden="1"/>
    <cellStyle name="60% - 强调文字颜色 2" xfId="64" builtinId="36" hidden="1"/>
    <cellStyle name="60% - 强调文字颜色 3" xfId="68" builtinId="40" hidden="1"/>
    <cellStyle name="60% - 强调文字颜色 4" xfId="72" builtinId="44" hidden="1"/>
    <cellStyle name="60% - 强调文字颜色 5" xfId="76" builtinId="48" hidden="1"/>
    <cellStyle name="60% - 强调文字颜色 6" xfId="80" builtinId="52" hidden="1"/>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urrency 2" xfId="32"/>
    <cellStyle name="Explanatory Text" xfId="33"/>
    <cellStyle name="Good" xfId="34"/>
    <cellStyle name="Heading 1" xfId="35"/>
    <cellStyle name="Heading 2" xfId="36"/>
    <cellStyle name="Heading 3" xfId="37"/>
    <cellStyle name="Heading 4" xfId="38"/>
    <cellStyle name="Input" xfId="39"/>
    <cellStyle name="Linked Cell" xfId="40"/>
    <cellStyle name="Neutral" xfId="41"/>
    <cellStyle name="Normal 2" xfId="42"/>
    <cellStyle name="Note" xfId="43"/>
    <cellStyle name="Output" xfId="44"/>
    <cellStyle name="Standard_budget BMW Deal…ng 20070530.xls" xfId="45"/>
    <cellStyle name="Title" xfId="46"/>
    <cellStyle name="Total" xfId="47"/>
    <cellStyle name="Warning Text" xfId="48"/>
    <cellStyle name="差_ATSL试驾活动" xfId="49"/>
    <cellStyle name="差_Copy of Copy of ATSL上市发布会+试驾 旅行社SOW (第三轮）" xfId="50"/>
    <cellStyle name="常规" xfId="0" builtinId="0"/>
    <cellStyle name="超链接" xfId="51" builtinId="8"/>
    <cellStyle name="好_ATSL试驾活动" xfId="52"/>
    <cellStyle name="好_Copy of Copy of ATSL上市发布会+试驾 旅行社SOW (第三轮）" xfId="53"/>
    <cellStyle name="强调文字颜色 1" xfId="57" builtinId="29" hidden="1"/>
    <cellStyle name="强调文字颜色 2" xfId="61" builtinId="33" hidden="1"/>
    <cellStyle name="强调文字颜色 3" xfId="65" builtinId="37" hidden="1"/>
    <cellStyle name="强调文字颜色 4" xfId="69" builtinId="41" hidden="1"/>
    <cellStyle name="强调文字颜色 5" xfId="73" builtinId="45" hidden="1"/>
    <cellStyle name="强调文字颜色 6" xfId="77" builtinId="49" hidden="1"/>
    <cellStyle name="样式 1" xfId="54"/>
    <cellStyle name="样式 1 2" xfId="55"/>
    <cellStyle name="一般_Sheet1" xfId="5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840;&#26032;&#19968;&#20195;&#20975;&#36842;&#25289;&#20811;CT6&#19978;&#24066;&amp;&#35774;&#35745;&#27801;&#40857;@&#21271;&#20140;" TargetMode="External"/><Relationship Id="rId1" Type="http://schemas.openxmlformats.org/officeDocument/2006/relationships/hyperlink" Target="mailto:&#20840;&#26032;&#19968;&#20195;&#20975;&#36842;&#25289;&#20811;CT6&#19978;&#24066;&amp;&#35774;&#35745;&#27801;&#40857;@&#21271;&#201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49"/>
  <sheetViews>
    <sheetView tabSelected="1" topLeftCell="A40" zoomScale="80" zoomScaleNormal="80" workbookViewId="0">
      <selection activeCell="C35" sqref="C35"/>
    </sheetView>
  </sheetViews>
  <sheetFormatPr defaultColWidth="19.625" defaultRowHeight="14.25"/>
  <cols>
    <col min="1" max="1" width="66" style="18" customWidth="1" collapsed="1"/>
    <col min="2" max="2" width="17.5" style="8" customWidth="1" collapsed="1"/>
    <col min="3" max="3" width="31.625" style="8" bestFit="1" customWidth="1"/>
    <col min="4" max="7" width="12.125" style="5" customWidth="1"/>
    <col min="8" max="8" width="53.625" style="6" customWidth="1"/>
    <col min="9" max="16384" width="19.625" style="7"/>
  </cols>
  <sheetData>
    <row r="1" spans="1:14" ht="32.1" customHeight="1">
      <c r="A1" s="31" t="s">
        <v>0</v>
      </c>
      <c r="B1" s="65" t="s">
        <v>120</v>
      </c>
      <c r="C1" s="66"/>
      <c r="D1" s="66"/>
      <c r="E1" s="66"/>
      <c r="F1" s="66"/>
      <c r="G1" s="66"/>
      <c r="H1" s="66"/>
      <c r="I1" s="30"/>
    </row>
    <row r="2" spans="1:14" ht="21" customHeight="1">
      <c r="A2" s="32" t="s">
        <v>1</v>
      </c>
      <c r="B2" s="62" t="s">
        <v>84</v>
      </c>
      <c r="C2" s="63"/>
      <c r="D2" s="63"/>
      <c r="E2" s="63"/>
      <c r="F2" s="63"/>
      <c r="G2" s="63"/>
      <c r="H2" s="64"/>
      <c r="I2" s="30"/>
    </row>
    <row r="3" spans="1:14">
      <c r="A3" s="32" t="s">
        <v>4</v>
      </c>
      <c r="B3" s="67" t="s">
        <v>119</v>
      </c>
      <c r="C3" s="67"/>
      <c r="D3" s="67"/>
      <c r="E3" s="67"/>
      <c r="F3" s="67"/>
      <c r="G3" s="67"/>
      <c r="H3" s="67"/>
      <c r="I3" s="30"/>
    </row>
    <row r="4" spans="1:14">
      <c r="A4" s="32" t="s">
        <v>7</v>
      </c>
      <c r="B4" s="67" t="s">
        <v>121</v>
      </c>
      <c r="C4" s="67"/>
      <c r="D4" s="67"/>
      <c r="E4" s="67"/>
      <c r="F4" s="67"/>
      <c r="G4" s="67"/>
      <c r="H4" s="67"/>
      <c r="I4" s="30"/>
    </row>
    <row r="5" spans="1:14">
      <c r="A5" s="29" t="s">
        <v>8</v>
      </c>
      <c r="B5" s="33"/>
      <c r="H5" s="48" t="s">
        <v>122</v>
      </c>
      <c r="I5" s="47"/>
      <c r="J5" s="47"/>
      <c r="K5" s="47"/>
      <c r="L5" s="47"/>
      <c r="M5" s="47"/>
      <c r="N5" s="47"/>
    </row>
    <row r="6" spans="1:14" s="4" customFormat="1">
      <c r="A6" s="70" t="s">
        <v>66</v>
      </c>
      <c r="B6" s="70"/>
      <c r="C6" s="34" t="s">
        <v>67</v>
      </c>
      <c r="D6" s="35" t="s">
        <v>68</v>
      </c>
      <c r="E6" s="35" t="s">
        <v>69</v>
      </c>
      <c r="F6" s="35" t="s">
        <v>70</v>
      </c>
      <c r="G6" s="35" t="s">
        <v>71</v>
      </c>
      <c r="H6" s="36" t="s">
        <v>72</v>
      </c>
    </row>
    <row r="7" spans="1:14" s="4" customFormat="1" ht="15">
      <c r="A7" s="71" t="s">
        <v>65</v>
      </c>
      <c r="B7" s="71"/>
      <c r="C7" s="71"/>
      <c r="D7" s="71"/>
      <c r="E7" s="71"/>
      <c r="F7" s="71"/>
      <c r="G7" s="19"/>
      <c r="H7" s="13"/>
    </row>
    <row r="8" spans="1:14" s="53" customFormat="1" ht="86.25" customHeight="1">
      <c r="A8" s="72" t="s">
        <v>104</v>
      </c>
      <c r="B8" s="72"/>
      <c r="C8" s="45" t="s">
        <v>138</v>
      </c>
      <c r="D8" s="40">
        <v>1200</v>
      </c>
      <c r="E8" s="40">
        <v>1</v>
      </c>
      <c r="F8" s="40">
        <v>1</v>
      </c>
      <c r="G8" s="40">
        <f>D8*E8*F8</f>
        <v>1200</v>
      </c>
      <c r="H8" s="43" t="s">
        <v>115</v>
      </c>
    </row>
    <row r="9" spans="1:14" s="53" customFormat="1" ht="86.25" customHeight="1">
      <c r="A9" s="72"/>
      <c r="B9" s="72"/>
      <c r="C9" s="45" t="s">
        <v>85</v>
      </c>
      <c r="D9" s="40">
        <v>1200</v>
      </c>
      <c r="E9" s="40">
        <v>1</v>
      </c>
      <c r="F9" s="40">
        <v>30</v>
      </c>
      <c r="G9" s="40">
        <f>D9*E9*F9</f>
        <v>36000</v>
      </c>
      <c r="H9" s="43" t="s">
        <v>115</v>
      </c>
    </row>
    <row r="10" spans="1:14" s="53" customFormat="1" ht="107.25" customHeight="1">
      <c r="A10" s="72"/>
      <c r="B10" s="72"/>
      <c r="C10" s="45" t="s">
        <v>86</v>
      </c>
      <c r="D10" s="40">
        <v>1326</v>
      </c>
      <c r="E10" s="40">
        <v>1</v>
      </c>
      <c r="F10" s="40">
        <v>245</v>
      </c>
      <c r="G10" s="40">
        <f t="shared" ref="G10:G17" si="0">D10*E10*F10</f>
        <v>324870</v>
      </c>
      <c r="H10" s="43" t="s">
        <v>114</v>
      </c>
    </row>
    <row r="11" spans="1:14" s="53" customFormat="1" ht="89.25" customHeight="1">
      <c r="A11" s="72"/>
      <c r="B11" s="73"/>
      <c r="C11" s="45" t="s">
        <v>87</v>
      </c>
      <c r="D11" s="40">
        <v>1200</v>
      </c>
      <c r="E11" s="40">
        <v>4</v>
      </c>
      <c r="F11" s="40">
        <v>6</v>
      </c>
      <c r="G11" s="40">
        <f t="shared" si="0"/>
        <v>28800</v>
      </c>
      <c r="H11" s="43" t="s">
        <v>113</v>
      </c>
    </row>
    <row r="12" spans="1:14" s="53" customFormat="1" ht="60" customHeight="1">
      <c r="A12" s="52" t="s">
        <v>73</v>
      </c>
      <c r="B12" s="43" t="s">
        <v>75</v>
      </c>
      <c r="C12" s="45" t="s">
        <v>76</v>
      </c>
      <c r="D12" s="40">
        <v>150</v>
      </c>
      <c r="E12" s="41">
        <v>1</v>
      </c>
      <c r="F12" s="41">
        <v>290</v>
      </c>
      <c r="G12" s="40">
        <f t="shared" si="0"/>
        <v>43500</v>
      </c>
      <c r="H12" s="46" t="s">
        <v>109</v>
      </c>
    </row>
    <row r="13" spans="1:14" s="53" customFormat="1" ht="20.25" customHeight="1">
      <c r="A13" s="54"/>
      <c r="B13" s="43"/>
      <c r="C13" s="45" t="s">
        <v>127</v>
      </c>
      <c r="D13" s="40">
        <v>8000</v>
      </c>
      <c r="E13" s="41">
        <v>1</v>
      </c>
      <c r="F13" s="41">
        <v>2</v>
      </c>
      <c r="G13" s="40">
        <f t="shared" si="0"/>
        <v>16000</v>
      </c>
      <c r="H13" s="46"/>
    </row>
    <row r="14" spans="1:14" s="53" customFormat="1" ht="77.25" customHeight="1">
      <c r="A14" s="72" t="s">
        <v>105</v>
      </c>
      <c r="B14" s="43" t="s">
        <v>74</v>
      </c>
      <c r="C14" s="45" t="s">
        <v>88</v>
      </c>
      <c r="D14" s="40">
        <v>300</v>
      </c>
      <c r="E14" s="41">
        <v>1</v>
      </c>
      <c r="F14" s="41">
        <v>43</v>
      </c>
      <c r="G14" s="40">
        <f t="shared" si="0"/>
        <v>12900</v>
      </c>
      <c r="H14" s="43" t="s">
        <v>123</v>
      </c>
    </row>
    <row r="15" spans="1:14" s="53" customFormat="1" ht="83.25" customHeight="1">
      <c r="A15" s="73"/>
      <c r="B15" s="43" t="s">
        <v>74</v>
      </c>
      <c r="C15" s="45" t="s">
        <v>108</v>
      </c>
      <c r="D15" s="40">
        <v>300</v>
      </c>
      <c r="E15" s="41">
        <v>1</v>
      </c>
      <c r="F15" s="41">
        <v>289</v>
      </c>
      <c r="G15" s="40">
        <f t="shared" si="0"/>
        <v>86700</v>
      </c>
      <c r="H15" s="43" t="s">
        <v>124</v>
      </c>
    </row>
    <row r="16" spans="1:14" s="53" customFormat="1" ht="83.25" customHeight="1">
      <c r="A16" s="72" t="s">
        <v>106</v>
      </c>
      <c r="B16" s="43" t="s">
        <v>89</v>
      </c>
      <c r="C16" s="45" t="s">
        <v>107</v>
      </c>
      <c r="D16" s="40">
        <v>298</v>
      </c>
      <c r="E16" s="41">
        <v>1</v>
      </c>
      <c r="F16" s="41">
        <v>30</v>
      </c>
      <c r="G16" s="40">
        <f t="shared" si="0"/>
        <v>8940</v>
      </c>
      <c r="H16" s="43" t="s">
        <v>90</v>
      </c>
    </row>
    <row r="17" spans="1:8" s="53" customFormat="1" ht="90.75" customHeight="1">
      <c r="A17" s="73"/>
      <c r="B17" s="43" t="s">
        <v>91</v>
      </c>
      <c r="C17" s="45" t="s">
        <v>110</v>
      </c>
      <c r="D17" s="40">
        <v>300</v>
      </c>
      <c r="E17" s="41">
        <v>1</v>
      </c>
      <c r="F17" s="41">
        <v>167</v>
      </c>
      <c r="G17" s="40">
        <f t="shared" si="0"/>
        <v>50100</v>
      </c>
      <c r="H17" s="43" t="s">
        <v>125</v>
      </c>
    </row>
    <row r="18" spans="1:8" s="4" customFormat="1" ht="15" customHeight="1">
      <c r="A18" s="68" t="s">
        <v>77</v>
      </c>
      <c r="B18" s="68"/>
      <c r="C18" s="68"/>
      <c r="D18" s="68"/>
      <c r="E18" s="68"/>
      <c r="F18" s="68"/>
      <c r="G18" s="15"/>
      <c r="H18" s="15"/>
    </row>
    <row r="19" spans="1:8" s="53" customFormat="1" ht="27.75" customHeight="1">
      <c r="A19" s="69" t="s">
        <v>92</v>
      </c>
      <c r="B19" s="69"/>
      <c r="C19" s="57" t="s">
        <v>80</v>
      </c>
      <c r="D19" s="40">
        <v>1600</v>
      </c>
      <c r="E19" s="40">
        <v>1</v>
      </c>
      <c r="F19" s="40">
        <v>1</v>
      </c>
      <c r="G19" s="40">
        <f t="shared" ref="G19:G33" si="1">D19*E19*F19</f>
        <v>1600</v>
      </c>
      <c r="H19" s="57"/>
    </row>
    <row r="20" spans="1:8" s="53" customFormat="1" ht="29.25" customHeight="1">
      <c r="A20" s="84" t="s">
        <v>93</v>
      </c>
      <c r="B20" s="84"/>
      <c r="C20" s="57" t="s">
        <v>81</v>
      </c>
      <c r="D20" s="40">
        <v>800</v>
      </c>
      <c r="E20" s="40">
        <v>1</v>
      </c>
      <c r="F20" s="40">
        <v>3</v>
      </c>
      <c r="G20" s="40">
        <f t="shared" si="1"/>
        <v>2400</v>
      </c>
      <c r="H20" s="57"/>
    </row>
    <row r="21" spans="1:8" s="3" customFormat="1" ht="29.25" customHeight="1">
      <c r="A21" s="83" t="s">
        <v>141</v>
      </c>
      <c r="B21" s="83"/>
      <c r="C21" s="57" t="s">
        <v>81</v>
      </c>
      <c r="D21" s="40">
        <v>1500</v>
      </c>
      <c r="E21" s="40">
        <v>1</v>
      </c>
      <c r="F21" s="40">
        <v>5</v>
      </c>
      <c r="G21" s="40">
        <f>D21*E21*F21</f>
        <v>7500</v>
      </c>
      <c r="H21" s="23"/>
    </row>
    <row r="22" spans="1:8" s="53" customFormat="1" ht="29.25" customHeight="1">
      <c r="A22" s="85" t="s">
        <v>148</v>
      </c>
      <c r="B22" s="86"/>
      <c r="C22" s="44" t="s">
        <v>94</v>
      </c>
      <c r="D22" s="40">
        <v>800</v>
      </c>
      <c r="E22" s="41">
        <v>1</v>
      </c>
      <c r="F22" s="40">
        <v>9</v>
      </c>
      <c r="G22" s="41">
        <f t="shared" si="1"/>
        <v>7200</v>
      </c>
      <c r="H22" s="57"/>
    </row>
    <row r="23" spans="1:8" s="53" customFormat="1" ht="29.25" customHeight="1">
      <c r="A23" s="87"/>
      <c r="B23" s="88"/>
      <c r="C23" s="44" t="s">
        <v>95</v>
      </c>
      <c r="D23" s="40">
        <v>600</v>
      </c>
      <c r="E23" s="41">
        <v>1</v>
      </c>
      <c r="F23" s="40">
        <v>10</v>
      </c>
      <c r="G23" s="41">
        <f t="shared" si="1"/>
        <v>6000</v>
      </c>
      <c r="H23" s="57"/>
    </row>
    <row r="24" spans="1:8" s="53" customFormat="1" ht="29.25" customHeight="1">
      <c r="A24" s="87"/>
      <c r="B24" s="88"/>
      <c r="C24" s="57" t="s">
        <v>142</v>
      </c>
      <c r="D24" s="40">
        <v>1100</v>
      </c>
      <c r="E24" s="41">
        <v>1</v>
      </c>
      <c r="F24" s="40">
        <v>2</v>
      </c>
      <c r="G24" s="41">
        <f t="shared" si="1"/>
        <v>2200</v>
      </c>
      <c r="H24" s="57"/>
    </row>
    <row r="25" spans="1:8" s="53" customFormat="1" ht="29.25" customHeight="1">
      <c r="A25" s="89"/>
      <c r="B25" s="90"/>
      <c r="C25" s="57" t="s">
        <v>96</v>
      </c>
      <c r="D25" s="40">
        <v>1600</v>
      </c>
      <c r="E25" s="41">
        <v>1</v>
      </c>
      <c r="F25" s="40">
        <v>3</v>
      </c>
      <c r="G25" s="41">
        <f t="shared" si="1"/>
        <v>4800</v>
      </c>
      <c r="H25" s="43"/>
    </row>
    <row r="26" spans="1:8" s="53" customFormat="1" ht="29.25" customHeight="1">
      <c r="A26" s="85" t="s">
        <v>98</v>
      </c>
      <c r="B26" s="86"/>
      <c r="C26" s="57" t="s">
        <v>97</v>
      </c>
      <c r="D26" s="40">
        <v>1800</v>
      </c>
      <c r="E26" s="41">
        <v>1</v>
      </c>
      <c r="F26" s="40">
        <v>8</v>
      </c>
      <c r="G26" s="41">
        <f t="shared" si="1"/>
        <v>14400</v>
      </c>
      <c r="H26" s="43"/>
    </row>
    <row r="27" spans="1:8" s="53" customFormat="1" ht="29.25" customHeight="1">
      <c r="A27" s="89"/>
      <c r="B27" s="90"/>
      <c r="C27" s="44" t="s">
        <v>143</v>
      </c>
      <c r="D27" s="40">
        <v>1600</v>
      </c>
      <c r="E27" s="41">
        <v>1</v>
      </c>
      <c r="F27" s="40">
        <v>5</v>
      </c>
      <c r="G27" s="41">
        <f t="shared" si="1"/>
        <v>8000</v>
      </c>
      <c r="H27" s="43"/>
    </row>
    <row r="28" spans="1:8" s="53" customFormat="1" ht="29.25" customHeight="1">
      <c r="A28" s="58" t="s">
        <v>140</v>
      </c>
      <c r="B28" s="59"/>
      <c r="C28" s="44" t="s">
        <v>139</v>
      </c>
      <c r="D28" s="40">
        <v>1500</v>
      </c>
      <c r="E28" s="41">
        <v>1</v>
      </c>
      <c r="F28" s="40">
        <v>5</v>
      </c>
      <c r="G28" s="40">
        <f t="shared" si="1"/>
        <v>7500</v>
      </c>
      <c r="H28" s="43"/>
    </row>
    <row r="29" spans="1:8" s="53" customFormat="1" ht="29.25" customHeight="1">
      <c r="A29" s="58" t="s">
        <v>149</v>
      </c>
      <c r="B29" s="59"/>
      <c r="C29" s="44" t="s">
        <v>139</v>
      </c>
      <c r="D29" s="40">
        <v>1700</v>
      </c>
      <c r="E29" s="41">
        <v>1</v>
      </c>
      <c r="F29" s="40">
        <v>4</v>
      </c>
      <c r="G29" s="40">
        <f t="shared" si="1"/>
        <v>6800</v>
      </c>
      <c r="H29" s="43"/>
    </row>
    <row r="30" spans="1:8" s="53" customFormat="1" ht="29.25" customHeight="1">
      <c r="A30" s="58" t="s">
        <v>150</v>
      </c>
      <c r="B30" s="59"/>
      <c r="C30" s="44" t="s">
        <v>139</v>
      </c>
      <c r="D30" s="40">
        <v>1600</v>
      </c>
      <c r="E30" s="41">
        <v>1</v>
      </c>
      <c r="F30" s="40">
        <v>4</v>
      </c>
      <c r="G30" s="40">
        <f t="shared" ref="G30" si="2">D30*E30*F30</f>
        <v>6400</v>
      </c>
      <c r="H30" s="43"/>
    </row>
    <row r="31" spans="1:8" s="53" customFormat="1" ht="29.25" customHeight="1">
      <c r="A31" s="83" t="s">
        <v>99</v>
      </c>
      <c r="B31" s="83"/>
      <c r="C31" s="44" t="s">
        <v>82</v>
      </c>
      <c r="D31" s="40">
        <v>800</v>
      </c>
      <c r="E31" s="40">
        <v>1</v>
      </c>
      <c r="F31" s="40">
        <v>9</v>
      </c>
      <c r="G31" s="40">
        <f t="shared" si="1"/>
        <v>7200</v>
      </c>
      <c r="H31" s="57"/>
    </row>
    <row r="32" spans="1:8" s="53" customFormat="1" ht="29.25" customHeight="1">
      <c r="A32" s="83"/>
      <c r="B32" s="83"/>
      <c r="C32" s="44" t="s">
        <v>100</v>
      </c>
      <c r="D32" s="40">
        <v>600</v>
      </c>
      <c r="E32" s="41">
        <v>1</v>
      </c>
      <c r="F32" s="40">
        <v>5</v>
      </c>
      <c r="G32" s="40">
        <f t="shared" si="1"/>
        <v>3000</v>
      </c>
      <c r="H32" s="57"/>
    </row>
    <row r="33" spans="1:8" s="53" customFormat="1" ht="29.25" customHeight="1">
      <c r="A33" s="83"/>
      <c r="B33" s="83"/>
      <c r="C33" s="44" t="s">
        <v>151</v>
      </c>
      <c r="D33" s="40">
        <v>1100</v>
      </c>
      <c r="E33" s="41">
        <v>1</v>
      </c>
      <c r="F33" s="40">
        <v>2</v>
      </c>
      <c r="G33" s="40">
        <f t="shared" si="1"/>
        <v>2200</v>
      </c>
      <c r="H33" s="60"/>
    </row>
    <row r="34" spans="1:8" s="53" customFormat="1" ht="29.25" customHeight="1">
      <c r="A34" s="83"/>
      <c r="B34" s="83"/>
      <c r="C34" s="57" t="s">
        <v>83</v>
      </c>
      <c r="D34" s="40">
        <v>900</v>
      </c>
      <c r="E34" s="41">
        <v>1</v>
      </c>
      <c r="F34" s="40">
        <v>6</v>
      </c>
      <c r="G34" s="40">
        <f>D34*E34*F34</f>
        <v>5400</v>
      </c>
      <c r="H34" s="57"/>
    </row>
    <row r="35" spans="1:8" s="53" customFormat="1" ht="29.25" customHeight="1">
      <c r="A35" s="83"/>
      <c r="B35" s="83"/>
      <c r="C35" s="44" t="s">
        <v>126</v>
      </c>
      <c r="D35" s="41">
        <v>18578</v>
      </c>
      <c r="E35" s="41">
        <v>1</v>
      </c>
      <c r="F35" s="41">
        <v>1</v>
      </c>
      <c r="G35" s="41">
        <f>D35*E35*F35</f>
        <v>18578</v>
      </c>
    </row>
    <row r="36" spans="1:8" s="53" customFormat="1" ht="29.25" customHeight="1">
      <c r="A36" s="61" t="s">
        <v>152</v>
      </c>
      <c r="B36" s="61"/>
      <c r="C36" s="44" t="s">
        <v>153</v>
      </c>
      <c r="D36" s="41">
        <v>1200</v>
      </c>
      <c r="E36" s="41">
        <v>1</v>
      </c>
      <c r="F36" s="41">
        <v>4</v>
      </c>
      <c r="G36" s="41">
        <v>4550</v>
      </c>
    </row>
    <row r="37" spans="1:8" s="53" customFormat="1" ht="29.25" customHeight="1">
      <c r="A37" s="55" t="s">
        <v>144</v>
      </c>
      <c r="B37" s="55"/>
      <c r="C37" s="44" t="s">
        <v>146</v>
      </c>
      <c r="D37" s="41">
        <v>1600</v>
      </c>
      <c r="E37" s="41">
        <v>1</v>
      </c>
      <c r="F37" s="41">
        <v>1</v>
      </c>
      <c r="G37" s="41">
        <f t="shared" ref="G37:G38" si="3">D37*E37*F37</f>
        <v>1600</v>
      </c>
    </row>
    <row r="38" spans="1:8" s="53" customFormat="1" ht="29.25" customHeight="1">
      <c r="A38" s="55" t="s">
        <v>145</v>
      </c>
      <c r="B38" s="55"/>
      <c r="C38" s="44" t="s">
        <v>147</v>
      </c>
      <c r="D38" s="41">
        <v>1600</v>
      </c>
      <c r="E38" s="41">
        <v>1</v>
      </c>
      <c r="F38" s="41">
        <v>1</v>
      </c>
      <c r="G38" s="41">
        <f t="shared" si="3"/>
        <v>1600</v>
      </c>
    </row>
    <row r="39" spans="1:8" s="3" customFormat="1" ht="16.5" customHeight="1">
      <c r="A39" s="68" t="s">
        <v>79</v>
      </c>
      <c r="B39" s="68"/>
      <c r="C39" s="68"/>
      <c r="D39" s="68"/>
      <c r="E39" s="68"/>
      <c r="F39" s="68"/>
      <c r="G39" s="13"/>
      <c r="H39" s="13"/>
    </row>
    <row r="40" spans="1:8" s="53" customFormat="1" ht="55.5" customHeight="1">
      <c r="A40" s="78" t="s">
        <v>112</v>
      </c>
      <c r="B40" s="79"/>
      <c r="C40" s="42" t="s">
        <v>30</v>
      </c>
      <c r="D40" s="40">
        <v>39220</v>
      </c>
      <c r="E40" s="40">
        <v>1</v>
      </c>
      <c r="F40" s="40">
        <v>1</v>
      </c>
      <c r="G40" s="40">
        <f>D40</f>
        <v>39220</v>
      </c>
      <c r="H40" s="43" t="s">
        <v>116</v>
      </c>
    </row>
    <row r="41" spans="1:8" s="53" customFormat="1" ht="30.75" customHeight="1">
      <c r="A41" s="78" t="s">
        <v>102</v>
      </c>
      <c r="B41" s="79"/>
      <c r="C41" s="42" t="s">
        <v>103</v>
      </c>
      <c r="D41" s="40">
        <v>74182.75</v>
      </c>
      <c r="E41" s="40">
        <v>1</v>
      </c>
      <c r="F41" s="40">
        <v>1</v>
      </c>
      <c r="G41" s="40">
        <f>D41*E41*F41</f>
        <v>74182.75</v>
      </c>
      <c r="H41" s="43" t="s">
        <v>117</v>
      </c>
    </row>
    <row r="42" spans="1:8" s="53" customFormat="1" ht="30.75" customHeight="1">
      <c r="A42" s="78" t="s">
        <v>101</v>
      </c>
      <c r="B42" s="79"/>
      <c r="C42" s="42"/>
      <c r="D42" s="40">
        <v>528.1</v>
      </c>
      <c r="E42" s="40">
        <v>2</v>
      </c>
      <c r="F42" s="40">
        <v>7</v>
      </c>
      <c r="G42" s="40">
        <f>D42*E42*F42</f>
        <v>7393.4000000000005</v>
      </c>
      <c r="H42" s="43"/>
    </row>
    <row r="43" spans="1:8" s="53" customFormat="1" ht="30.75" customHeight="1">
      <c r="A43" s="50" t="s">
        <v>135</v>
      </c>
      <c r="B43" s="51"/>
      <c r="C43" s="42"/>
      <c r="D43" s="40">
        <f>杂费!B11</f>
        <v>9479.07</v>
      </c>
      <c r="E43" s="40">
        <v>1</v>
      </c>
      <c r="F43" s="40">
        <v>1</v>
      </c>
      <c r="G43" s="40">
        <f>D43*E43*F43</f>
        <v>9479.07</v>
      </c>
      <c r="H43" s="43"/>
    </row>
    <row r="44" spans="1:8" s="53" customFormat="1" ht="30.75" customHeight="1">
      <c r="A44" s="50" t="s">
        <v>136</v>
      </c>
      <c r="B44" s="51"/>
      <c r="C44" s="42"/>
      <c r="D44" s="40">
        <v>500</v>
      </c>
      <c r="E44" s="40">
        <v>4</v>
      </c>
      <c r="F44" s="40">
        <v>5</v>
      </c>
      <c r="G44" s="40">
        <f>D44*E44*F44</f>
        <v>10000</v>
      </c>
      <c r="H44" s="43"/>
    </row>
    <row r="45" spans="1:8" s="3" customFormat="1" ht="114" customHeight="1">
      <c r="A45" s="80" t="s">
        <v>78</v>
      </c>
      <c r="B45" s="81"/>
      <c r="C45" s="16"/>
      <c r="D45" s="1">
        <v>500</v>
      </c>
      <c r="E45" s="1">
        <v>1</v>
      </c>
      <c r="F45" s="1">
        <v>521</v>
      </c>
      <c r="G45" s="1">
        <f>D45*E45*F45</f>
        <v>260500</v>
      </c>
      <c r="H45" s="49" t="s">
        <v>111</v>
      </c>
    </row>
    <row r="46" spans="1:8" s="37" customFormat="1" ht="15" customHeight="1">
      <c r="A46" s="82" t="s">
        <v>22</v>
      </c>
      <c r="B46" s="82"/>
      <c r="C46" s="82"/>
      <c r="D46" s="82"/>
      <c r="E46" s="82"/>
      <c r="F46" s="82"/>
      <c r="G46" s="21">
        <f>SUM(G8:G45)</f>
        <v>1128713.22</v>
      </c>
      <c r="H46" s="75"/>
    </row>
    <row r="47" spans="1:8" s="37" customFormat="1" ht="15" customHeight="1">
      <c r="A47" s="82" t="s">
        <v>15</v>
      </c>
      <c r="B47" s="82"/>
      <c r="C47" s="82"/>
      <c r="D47" s="82"/>
      <c r="E47" s="82"/>
      <c r="F47" s="82"/>
      <c r="G47" s="39">
        <f>G46*0.1</f>
        <v>112871.322</v>
      </c>
      <c r="H47" s="76"/>
    </row>
    <row r="48" spans="1:8" s="37" customFormat="1" ht="15" customHeight="1">
      <c r="A48" s="74" t="s">
        <v>118</v>
      </c>
      <c r="B48" s="74"/>
      <c r="C48" s="74"/>
      <c r="D48" s="74"/>
      <c r="E48" s="74"/>
      <c r="F48" s="74"/>
      <c r="G48" s="38">
        <f>SUM(G46:G47)</f>
        <v>1241584.5419999999</v>
      </c>
      <c r="H48" s="77"/>
    </row>
    <row r="49" spans="7:7">
      <c r="G49" s="5">
        <v>1250000</v>
      </c>
    </row>
  </sheetData>
  <mergeCells count="26">
    <mergeCell ref="A31:B35"/>
    <mergeCell ref="A41:B41"/>
    <mergeCell ref="A39:F39"/>
    <mergeCell ref="B8:B11"/>
    <mergeCell ref="A20:B20"/>
    <mergeCell ref="A21:B21"/>
    <mergeCell ref="A16:A17"/>
    <mergeCell ref="A22:B25"/>
    <mergeCell ref="A26:B27"/>
    <mergeCell ref="A48:F48"/>
    <mergeCell ref="H46:H48"/>
    <mergeCell ref="A40:B40"/>
    <mergeCell ref="A45:B45"/>
    <mergeCell ref="A46:F46"/>
    <mergeCell ref="A47:F47"/>
    <mergeCell ref="A42:B42"/>
    <mergeCell ref="B2:H2"/>
    <mergeCell ref="B1:H1"/>
    <mergeCell ref="B3:H3"/>
    <mergeCell ref="A18:F18"/>
    <mergeCell ref="A19:B19"/>
    <mergeCell ref="B4:H4"/>
    <mergeCell ref="A6:B6"/>
    <mergeCell ref="A7:F7"/>
    <mergeCell ref="A14:A15"/>
    <mergeCell ref="A8:A11"/>
  </mergeCells>
  <phoneticPr fontId="31" type="noConversion"/>
  <hyperlinks>
    <hyperlink ref="B1" r:id="rId1"/>
    <hyperlink ref="B4"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H49"/>
  <sheetViews>
    <sheetView topLeftCell="A13" workbookViewId="0">
      <selection activeCell="H10" sqref="H10"/>
    </sheetView>
  </sheetViews>
  <sheetFormatPr defaultColWidth="19.625" defaultRowHeight="14.25"/>
  <cols>
    <col min="1" max="1" width="30.125" style="18" customWidth="1" collapsed="1"/>
    <col min="2" max="2" width="17.5" style="8" customWidth="1" collapsed="1"/>
    <col min="3" max="3" width="31.625" style="8" bestFit="1" customWidth="1"/>
    <col min="4" max="7" width="12.125" style="5" customWidth="1"/>
    <col min="8" max="8" width="11.5" style="6" customWidth="1"/>
    <col min="9" max="16384" width="19.625" style="7"/>
  </cols>
  <sheetData>
    <row r="1" spans="1:8" ht="45.95" customHeight="1">
      <c r="A1" s="96"/>
      <c r="B1" s="96"/>
      <c r="C1" s="96"/>
    </row>
    <row r="2" spans="1:8" ht="32.1" customHeight="1">
      <c r="A2" s="8" t="s">
        <v>0</v>
      </c>
      <c r="B2" s="97" t="s">
        <v>62</v>
      </c>
      <c r="C2" s="97"/>
      <c r="D2" s="97"/>
      <c r="E2" s="97"/>
    </row>
    <row r="3" spans="1:8">
      <c r="A3" s="8" t="s">
        <v>1</v>
      </c>
      <c r="B3" s="9" t="s">
        <v>31</v>
      </c>
    </row>
    <row r="4" spans="1:8">
      <c r="A4" s="8" t="s">
        <v>4</v>
      </c>
    </row>
    <row r="5" spans="1:8" ht="9.75" hidden="1" customHeight="1">
      <c r="A5" s="8" t="s">
        <v>7</v>
      </c>
    </row>
    <row r="6" spans="1:8" hidden="1">
      <c r="A6" s="8" t="s">
        <v>8</v>
      </c>
    </row>
    <row r="7" spans="1:8" s="4" customFormat="1">
      <c r="A7" s="98" t="s">
        <v>2</v>
      </c>
      <c r="B7" s="98"/>
      <c r="C7" s="10" t="s">
        <v>3</v>
      </c>
      <c r="D7" s="11" t="s">
        <v>9</v>
      </c>
      <c r="E7" s="11" t="s">
        <v>10</v>
      </c>
      <c r="F7" s="11" t="s">
        <v>5</v>
      </c>
      <c r="G7" s="11" t="s">
        <v>25</v>
      </c>
      <c r="H7" s="12" t="s">
        <v>11</v>
      </c>
    </row>
    <row r="8" spans="1:8" s="4" customFormat="1" ht="15">
      <c r="A8" s="71" t="s">
        <v>45</v>
      </c>
      <c r="B8" s="71"/>
      <c r="C8" s="71"/>
      <c r="D8" s="71"/>
      <c r="E8" s="71"/>
      <c r="F8" s="71"/>
      <c r="G8" s="19"/>
      <c r="H8" s="13"/>
    </row>
    <row r="9" spans="1:8" s="3" customFormat="1" ht="43.35" customHeight="1">
      <c r="A9" s="91" t="s">
        <v>24</v>
      </c>
      <c r="B9" s="92" t="s">
        <v>6</v>
      </c>
      <c r="C9" s="24" t="s">
        <v>32</v>
      </c>
      <c r="D9" s="1">
        <v>1000</v>
      </c>
      <c r="E9" s="1">
        <v>1</v>
      </c>
      <c r="F9" s="1">
        <v>25</v>
      </c>
      <c r="G9" s="1">
        <f t="shared" ref="G9:G17" si="0">D9*E9*F9</f>
        <v>25000</v>
      </c>
      <c r="H9" s="2"/>
    </row>
    <row r="10" spans="1:8" s="3" customFormat="1" ht="43.35" customHeight="1">
      <c r="A10" s="99"/>
      <c r="B10" s="100"/>
      <c r="C10" s="24" t="s">
        <v>33</v>
      </c>
      <c r="D10" s="1">
        <v>1000</v>
      </c>
      <c r="E10" s="1">
        <v>1</v>
      </c>
      <c r="F10" s="1">
        <v>78</v>
      </c>
      <c r="G10" s="1">
        <f t="shared" si="0"/>
        <v>78000</v>
      </c>
      <c r="H10" s="2"/>
    </row>
    <row r="11" spans="1:8" s="3" customFormat="1" ht="42.6" customHeight="1">
      <c r="A11" s="99"/>
      <c r="B11" s="100"/>
      <c r="C11" s="24" t="s">
        <v>34</v>
      </c>
      <c r="D11" s="1">
        <v>1000</v>
      </c>
      <c r="E11" s="1">
        <v>1</v>
      </c>
      <c r="F11" s="1">
        <v>75</v>
      </c>
      <c r="G11" s="1">
        <f t="shared" si="0"/>
        <v>75000</v>
      </c>
      <c r="H11" s="2"/>
    </row>
    <row r="12" spans="1:8" s="3" customFormat="1" ht="42.6" customHeight="1">
      <c r="A12" s="99"/>
      <c r="B12" s="100"/>
      <c r="C12" s="24" t="s">
        <v>35</v>
      </c>
      <c r="D12" s="1">
        <v>1000</v>
      </c>
      <c r="E12" s="1">
        <v>1</v>
      </c>
      <c r="F12" s="1">
        <v>24</v>
      </c>
      <c r="G12" s="1">
        <f t="shared" si="0"/>
        <v>24000</v>
      </c>
      <c r="H12" s="2"/>
    </row>
    <row r="13" spans="1:8" s="3" customFormat="1" ht="42.6" customHeight="1">
      <c r="A13" s="99"/>
      <c r="B13" s="100"/>
      <c r="C13" s="24" t="s">
        <v>36</v>
      </c>
      <c r="D13" s="1">
        <v>1000</v>
      </c>
      <c r="E13" s="1">
        <v>5</v>
      </c>
      <c r="F13" s="1">
        <v>5</v>
      </c>
      <c r="G13" s="1">
        <f t="shared" si="0"/>
        <v>25000</v>
      </c>
      <c r="H13" s="2"/>
    </row>
    <row r="14" spans="1:8" s="3" customFormat="1" ht="42.6" customHeight="1">
      <c r="A14" s="93"/>
      <c r="B14" s="94"/>
      <c r="C14" s="24" t="s">
        <v>58</v>
      </c>
      <c r="D14" s="1">
        <v>1000</v>
      </c>
      <c r="E14" s="1">
        <v>2</v>
      </c>
      <c r="F14" s="1">
        <v>2</v>
      </c>
      <c r="G14" s="1">
        <f t="shared" si="0"/>
        <v>4000</v>
      </c>
      <c r="H14" s="2"/>
    </row>
    <row r="15" spans="1:8" s="3" customFormat="1" ht="30.6" customHeight="1">
      <c r="A15" s="91" t="s">
        <v>12</v>
      </c>
      <c r="B15" s="92"/>
      <c r="C15" s="24" t="s">
        <v>46</v>
      </c>
      <c r="D15" s="1">
        <v>30000</v>
      </c>
      <c r="E15" s="25">
        <v>1</v>
      </c>
      <c r="F15" s="25">
        <v>5</v>
      </c>
      <c r="G15" s="1">
        <f t="shared" si="0"/>
        <v>150000</v>
      </c>
      <c r="H15" s="2"/>
    </row>
    <row r="16" spans="1:8" s="3" customFormat="1" ht="27.95" customHeight="1">
      <c r="A16" s="93"/>
      <c r="B16" s="94"/>
      <c r="C16" s="24" t="s">
        <v>60</v>
      </c>
      <c r="D16" s="1">
        <v>150</v>
      </c>
      <c r="E16" s="25">
        <v>1</v>
      </c>
      <c r="F16" s="25">
        <v>102</v>
      </c>
      <c r="G16" s="1">
        <f t="shared" si="0"/>
        <v>15300</v>
      </c>
      <c r="H16" s="2"/>
    </row>
    <row r="17" spans="1:8" s="3" customFormat="1" ht="89.25" customHeight="1">
      <c r="A17" s="95" t="s">
        <v>17</v>
      </c>
      <c r="B17" s="28" t="s">
        <v>18</v>
      </c>
      <c r="C17" s="23" t="s">
        <v>63</v>
      </c>
      <c r="D17" s="1">
        <v>300</v>
      </c>
      <c r="E17" s="1">
        <v>1</v>
      </c>
      <c r="F17" s="25">
        <v>222</v>
      </c>
      <c r="G17" s="1">
        <f t="shared" si="0"/>
        <v>66600</v>
      </c>
      <c r="H17" s="2"/>
    </row>
    <row r="18" spans="1:8" s="3" customFormat="1" ht="33.6" customHeight="1">
      <c r="A18" s="73"/>
      <c r="B18" s="2"/>
      <c r="C18" s="26"/>
      <c r="D18" s="14"/>
      <c r="E18" s="1"/>
      <c r="F18" s="25"/>
      <c r="G18" s="1"/>
      <c r="H18" s="2"/>
    </row>
    <row r="19" spans="1:8" s="3" customFormat="1" ht="27.75" customHeight="1">
      <c r="A19" s="2" t="s">
        <v>26</v>
      </c>
      <c r="B19" s="2" t="s">
        <v>19</v>
      </c>
      <c r="C19" s="23"/>
      <c r="D19" s="1">
        <v>4000</v>
      </c>
      <c r="E19" s="1">
        <v>6</v>
      </c>
      <c r="F19" s="1">
        <v>1</v>
      </c>
      <c r="G19" s="1">
        <f>D19*E19*F19</f>
        <v>24000</v>
      </c>
      <c r="H19" s="2"/>
    </row>
    <row r="20" spans="1:8" s="4" customFormat="1" ht="15" customHeight="1">
      <c r="A20" s="68" t="s">
        <v>20</v>
      </c>
      <c r="B20" s="68"/>
      <c r="C20" s="68"/>
      <c r="D20" s="68"/>
      <c r="E20" s="68"/>
      <c r="F20" s="68"/>
      <c r="G20" s="15"/>
      <c r="H20" s="15"/>
    </row>
    <row r="21" spans="1:8" s="4" customFormat="1" ht="15" customHeight="1">
      <c r="A21" s="101" t="s">
        <v>37</v>
      </c>
      <c r="B21" s="101"/>
      <c r="C21" s="23" t="s">
        <v>38</v>
      </c>
      <c r="D21" s="1">
        <v>1500</v>
      </c>
      <c r="E21" s="1">
        <v>1</v>
      </c>
      <c r="F21" s="1">
        <v>1</v>
      </c>
      <c r="G21" s="1">
        <f>D21*E21*F21</f>
        <v>1500</v>
      </c>
      <c r="H21" s="23"/>
    </row>
    <row r="22" spans="1:8" s="3" customFormat="1" ht="14.25" customHeight="1">
      <c r="A22" s="102" t="s">
        <v>64</v>
      </c>
      <c r="B22" s="102"/>
      <c r="C22" s="23" t="s">
        <v>39</v>
      </c>
      <c r="D22" s="1">
        <v>600</v>
      </c>
      <c r="E22" s="1">
        <v>1</v>
      </c>
      <c r="F22" s="1">
        <v>3</v>
      </c>
      <c r="G22" s="1">
        <f>D22*E22*F22</f>
        <v>1800</v>
      </c>
      <c r="H22" s="23"/>
    </row>
    <row r="23" spans="1:8" s="3" customFormat="1" ht="14.25" customHeight="1">
      <c r="A23" s="102"/>
      <c r="B23" s="102"/>
      <c r="C23" s="23" t="s">
        <v>40</v>
      </c>
      <c r="D23" s="1">
        <v>1100</v>
      </c>
      <c r="E23" s="1">
        <v>1</v>
      </c>
      <c r="F23" s="1">
        <v>1</v>
      </c>
      <c r="G23" s="1">
        <f>D22*E23*F22</f>
        <v>1800</v>
      </c>
      <c r="H23" s="23"/>
    </row>
    <row r="24" spans="1:8" s="3" customFormat="1">
      <c r="A24" s="102" t="s">
        <v>52</v>
      </c>
      <c r="B24" s="102"/>
      <c r="C24" s="23" t="s">
        <v>41</v>
      </c>
      <c r="D24" s="1">
        <v>2800</v>
      </c>
      <c r="E24" s="25">
        <v>1</v>
      </c>
      <c r="F24" s="1">
        <v>2</v>
      </c>
      <c r="G24" s="25">
        <f>D23*E24*F23</f>
        <v>1100</v>
      </c>
      <c r="H24" s="23"/>
    </row>
    <row r="25" spans="1:8" s="3" customFormat="1" ht="14.25" customHeight="1">
      <c r="A25" s="102" t="s">
        <v>47</v>
      </c>
      <c r="B25" s="102"/>
      <c r="C25" s="23" t="s">
        <v>42</v>
      </c>
      <c r="D25" s="1">
        <v>1000</v>
      </c>
      <c r="E25" s="1">
        <v>1</v>
      </c>
      <c r="F25" s="1">
        <v>1</v>
      </c>
      <c r="G25" s="1">
        <f>D24*E25*F24</f>
        <v>5600</v>
      </c>
      <c r="H25" s="23"/>
    </row>
    <row r="26" spans="1:8" s="3" customFormat="1" ht="14.25" customHeight="1">
      <c r="A26" s="102"/>
      <c r="B26" s="102"/>
      <c r="C26" s="26" t="s">
        <v>43</v>
      </c>
      <c r="D26" s="1">
        <v>1500</v>
      </c>
      <c r="E26" s="1">
        <v>1</v>
      </c>
      <c r="F26" s="25">
        <v>1</v>
      </c>
      <c r="G26" s="1">
        <f>D25*E26*F25</f>
        <v>1000</v>
      </c>
      <c r="H26" s="23"/>
    </row>
    <row r="27" spans="1:8" s="3" customFormat="1">
      <c r="A27" s="102" t="s">
        <v>51</v>
      </c>
      <c r="B27" s="102"/>
      <c r="C27" s="23" t="s">
        <v>44</v>
      </c>
      <c r="D27" s="1">
        <v>1000</v>
      </c>
      <c r="E27" s="1">
        <v>1</v>
      </c>
      <c r="F27" s="1">
        <v>2</v>
      </c>
      <c r="G27" s="1">
        <f>D27*E27*F27</f>
        <v>2000</v>
      </c>
      <c r="H27" s="23"/>
    </row>
    <row r="28" spans="1:8" s="3" customFormat="1" ht="14.25" customHeight="1">
      <c r="A28" s="102"/>
      <c r="B28" s="102"/>
      <c r="C28" s="23" t="s">
        <v>40</v>
      </c>
      <c r="D28" s="1">
        <v>1100</v>
      </c>
      <c r="E28" s="1">
        <v>1</v>
      </c>
      <c r="F28" s="1">
        <v>1</v>
      </c>
      <c r="G28" s="1">
        <f>D28*E28*F28</f>
        <v>1100</v>
      </c>
      <c r="H28" s="23"/>
    </row>
    <row r="29" spans="1:8" s="3" customFormat="1" ht="14.25" customHeight="1">
      <c r="A29" s="102"/>
      <c r="B29" s="102"/>
      <c r="C29" s="26" t="s">
        <v>43</v>
      </c>
      <c r="D29" s="1">
        <v>1500</v>
      </c>
      <c r="E29" s="25">
        <v>1</v>
      </c>
      <c r="F29" s="25">
        <v>2</v>
      </c>
      <c r="G29" s="25">
        <f>D29*E29*F29</f>
        <v>3000</v>
      </c>
      <c r="H29" s="23"/>
    </row>
    <row r="30" spans="1:8" s="3" customFormat="1" ht="14.25" customHeight="1">
      <c r="A30" s="102" t="s">
        <v>53</v>
      </c>
      <c r="B30" s="102"/>
      <c r="C30" s="23" t="s">
        <v>54</v>
      </c>
      <c r="D30" s="1">
        <v>4500</v>
      </c>
      <c r="E30" s="1">
        <v>1</v>
      </c>
      <c r="F30" s="1">
        <v>2</v>
      </c>
      <c r="G30" s="1">
        <f t="shared" ref="G30:G38" si="1">D30*E30*F30</f>
        <v>9000</v>
      </c>
      <c r="H30" s="23"/>
    </row>
    <row r="31" spans="1:8" s="3" customFormat="1">
      <c r="A31" s="102" t="s">
        <v>48</v>
      </c>
      <c r="B31" s="102"/>
      <c r="C31" s="23" t="s">
        <v>42</v>
      </c>
      <c r="D31" s="1">
        <v>1000</v>
      </c>
      <c r="E31" s="1">
        <v>1</v>
      </c>
      <c r="F31" s="1">
        <v>3</v>
      </c>
      <c r="G31" s="1">
        <f t="shared" si="1"/>
        <v>3000</v>
      </c>
      <c r="H31" s="23"/>
    </row>
    <row r="32" spans="1:8" s="3" customFormat="1" ht="14.25" customHeight="1">
      <c r="A32" s="102"/>
      <c r="B32" s="102"/>
      <c r="C32" s="23" t="s">
        <v>40</v>
      </c>
      <c r="D32" s="1">
        <v>1100</v>
      </c>
      <c r="E32" s="1">
        <v>1</v>
      </c>
      <c r="F32" s="1">
        <v>1</v>
      </c>
      <c r="G32" s="1">
        <f t="shared" si="1"/>
        <v>1100</v>
      </c>
      <c r="H32" s="23"/>
    </row>
    <row r="33" spans="1:8" s="3" customFormat="1" ht="14.25" customHeight="1">
      <c r="A33" s="102" t="s">
        <v>50</v>
      </c>
      <c r="B33" s="102"/>
      <c r="C33" s="23" t="s">
        <v>39</v>
      </c>
      <c r="D33" s="1">
        <v>600</v>
      </c>
      <c r="E33" s="1">
        <v>1</v>
      </c>
      <c r="F33" s="1">
        <v>3</v>
      </c>
      <c r="G33" s="1">
        <f t="shared" si="1"/>
        <v>1800</v>
      </c>
      <c r="H33" s="23"/>
    </row>
    <row r="34" spans="1:8" s="3" customFormat="1" ht="14.25" customHeight="1">
      <c r="A34" s="102"/>
      <c r="B34" s="102"/>
      <c r="C34" s="23" t="s">
        <v>40</v>
      </c>
      <c r="D34" s="1">
        <v>1100</v>
      </c>
      <c r="E34" s="1">
        <v>1</v>
      </c>
      <c r="F34" s="1">
        <v>1</v>
      </c>
      <c r="G34" s="1">
        <f t="shared" si="1"/>
        <v>1100</v>
      </c>
      <c r="H34" s="23"/>
    </row>
    <row r="35" spans="1:8" s="3" customFormat="1" ht="14.25" customHeight="1">
      <c r="A35" s="102" t="s">
        <v>55</v>
      </c>
      <c r="B35" s="102"/>
      <c r="C35" s="23" t="s">
        <v>56</v>
      </c>
      <c r="D35" s="1">
        <v>600</v>
      </c>
      <c r="E35" s="1">
        <v>1</v>
      </c>
      <c r="F35" s="1">
        <v>3</v>
      </c>
      <c r="G35" s="1">
        <f t="shared" si="1"/>
        <v>1800</v>
      </c>
      <c r="H35" s="23"/>
    </row>
    <row r="36" spans="1:8" s="3" customFormat="1" ht="14.25" customHeight="1">
      <c r="A36" s="102"/>
      <c r="B36" s="102"/>
      <c r="C36" s="23" t="s">
        <v>40</v>
      </c>
      <c r="D36" s="1">
        <v>1100</v>
      </c>
      <c r="E36" s="1">
        <v>1</v>
      </c>
      <c r="F36" s="1">
        <v>1</v>
      </c>
      <c r="G36" s="1">
        <f t="shared" si="1"/>
        <v>1100</v>
      </c>
      <c r="H36" s="23"/>
    </row>
    <row r="37" spans="1:8" s="3" customFormat="1">
      <c r="A37" s="102" t="s">
        <v>49</v>
      </c>
      <c r="B37" s="102"/>
      <c r="C37" s="23" t="s">
        <v>42</v>
      </c>
      <c r="D37" s="1">
        <v>1000</v>
      </c>
      <c r="E37" s="1">
        <v>1</v>
      </c>
      <c r="F37" s="1">
        <v>3</v>
      </c>
      <c r="G37" s="1">
        <f t="shared" si="1"/>
        <v>3000</v>
      </c>
      <c r="H37" s="23"/>
    </row>
    <row r="38" spans="1:8" s="3" customFormat="1" ht="14.25" customHeight="1">
      <c r="A38" s="102"/>
      <c r="B38" s="102"/>
      <c r="C38" s="23" t="s">
        <v>40</v>
      </c>
      <c r="D38" s="1">
        <v>1100</v>
      </c>
      <c r="E38" s="1">
        <v>1</v>
      </c>
      <c r="F38" s="1">
        <v>1</v>
      </c>
      <c r="G38" s="1">
        <f t="shared" si="1"/>
        <v>1100</v>
      </c>
      <c r="H38" s="23"/>
    </row>
    <row r="39" spans="1:8" s="3" customFormat="1" ht="16.5" customHeight="1">
      <c r="A39" s="68" t="s">
        <v>13</v>
      </c>
      <c r="B39" s="68"/>
      <c r="C39" s="68"/>
      <c r="D39" s="68"/>
      <c r="E39" s="68"/>
      <c r="F39" s="68"/>
      <c r="G39" s="13"/>
      <c r="H39" s="13"/>
    </row>
    <row r="40" spans="1:8" s="3" customFormat="1" ht="30.75" customHeight="1">
      <c r="A40" s="103" t="s">
        <v>59</v>
      </c>
      <c r="B40" s="104"/>
      <c r="C40" s="16"/>
      <c r="D40" s="1">
        <v>800</v>
      </c>
      <c r="E40" s="1">
        <v>2</v>
      </c>
      <c r="F40" s="1">
        <v>12</v>
      </c>
      <c r="G40" s="1">
        <f>D40*E40*F40</f>
        <v>19200</v>
      </c>
      <c r="H40" s="2" t="s">
        <v>29</v>
      </c>
    </row>
    <row r="41" spans="1:8" s="3" customFormat="1" ht="30.75" customHeight="1">
      <c r="A41" s="103" t="s">
        <v>61</v>
      </c>
      <c r="B41" s="104"/>
      <c r="C41" s="16"/>
      <c r="D41" s="1">
        <v>100</v>
      </c>
      <c r="E41" s="1">
        <v>1</v>
      </c>
      <c r="F41" s="1">
        <v>12</v>
      </c>
      <c r="G41" s="1">
        <f>D41*E41*F41</f>
        <v>1200</v>
      </c>
      <c r="H41" s="2" t="s">
        <v>29</v>
      </c>
    </row>
    <row r="42" spans="1:8" s="3" customFormat="1" ht="16.5" customHeight="1">
      <c r="A42" s="68" t="s">
        <v>14</v>
      </c>
      <c r="B42" s="68"/>
      <c r="C42" s="68"/>
      <c r="D42" s="68"/>
      <c r="E42" s="68"/>
      <c r="F42" s="68"/>
      <c r="G42" s="13"/>
      <c r="H42" s="13"/>
    </row>
    <row r="43" spans="1:8" s="3" customFormat="1" ht="28.5" customHeight="1">
      <c r="A43" s="103" t="s">
        <v>27</v>
      </c>
      <c r="B43" s="104"/>
      <c r="C43" s="23"/>
      <c r="D43" s="27">
        <v>200</v>
      </c>
      <c r="E43" s="27">
        <v>3</v>
      </c>
      <c r="F43" s="1">
        <v>12</v>
      </c>
      <c r="G43" s="1">
        <f>D43*E43*F43</f>
        <v>7200</v>
      </c>
      <c r="H43" s="2" t="s">
        <v>29</v>
      </c>
    </row>
    <row r="44" spans="1:8" s="3" customFormat="1" ht="30.75" customHeight="1">
      <c r="A44" s="103" t="s">
        <v>28</v>
      </c>
      <c r="B44" s="104"/>
      <c r="C44" s="16" t="s">
        <v>30</v>
      </c>
      <c r="D44" s="1">
        <v>20000</v>
      </c>
      <c r="E44" s="1">
        <v>1</v>
      </c>
      <c r="F44" s="1">
        <v>1</v>
      </c>
      <c r="G44" s="1">
        <f>D44*E44*F44</f>
        <v>20000</v>
      </c>
      <c r="H44" s="2" t="s">
        <v>29</v>
      </c>
    </row>
    <row r="45" spans="1:8" s="3" customFormat="1" ht="30.75" customHeight="1">
      <c r="A45" s="103" t="s">
        <v>21</v>
      </c>
      <c r="B45" s="104"/>
      <c r="C45" s="16"/>
      <c r="D45" s="1">
        <v>500</v>
      </c>
      <c r="E45" s="1">
        <v>1</v>
      </c>
      <c r="F45" s="1">
        <v>94</v>
      </c>
      <c r="G45" s="1">
        <f>D45*E45*F45</f>
        <v>47000</v>
      </c>
      <c r="H45" s="2" t="s">
        <v>57</v>
      </c>
    </row>
    <row r="46" spans="1:8" s="17" customFormat="1" ht="15" customHeight="1">
      <c r="A46" s="82" t="s">
        <v>22</v>
      </c>
      <c r="B46" s="82"/>
      <c r="C46" s="82"/>
      <c r="D46" s="82"/>
      <c r="E46" s="82"/>
      <c r="F46" s="82"/>
      <c r="G46" s="21">
        <f>SUM(G9:G45)</f>
        <v>623400</v>
      </c>
    </row>
    <row r="47" spans="1:8" s="17" customFormat="1" ht="15" customHeight="1">
      <c r="A47" s="82" t="s">
        <v>15</v>
      </c>
      <c r="B47" s="82"/>
      <c r="C47" s="82"/>
      <c r="D47" s="82"/>
      <c r="E47" s="82"/>
      <c r="F47" s="82"/>
      <c r="G47" s="20">
        <f>G46*0.1</f>
        <v>62340</v>
      </c>
    </row>
    <row r="48" spans="1:8" s="17" customFormat="1" ht="15" customHeight="1">
      <c r="A48" s="82" t="s">
        <v>16</v>
      </c>
      <c r="B48" s="82"/>
      <c r="C48" s="82"/>
      <c r="D48" s="82"/>
      <c r="E48" s="82"/>
      <c r="F48" s="82"/>
      <c r="G48" s="20">
        <f>G47*0.055</f>
        <v>3428.7</v>
      </c>
    </row>
    <row r="49" spans="1:7" s="17" customFormat="1" ht="15" customHeight="1">
      <c r="A49" s="105" t="s">
        <v>23</v>
      </c>
      <c r="B49" s="105"/>
      <c r="C49" s="105"/>
      <c r="D49" s="105"/>
      <c r="E49" s="105"/>
      <c r="F49" s="105"/>
      <c r="G49" s="22">
        <f>SUM(G46:G48)</f>
        <v>689168.7</v>
      </c>
    </row>
  </sheetData>
  <mergeCells count="30">
    <mergeCell ref="A48:F48"/>
    <mergeCell ref="A49:F49"/>
    <mergeCell ref="A46:F46"/>
    <mergeCell ref="A45:B45"/>
    <mergeCell ref="A25:B26"/>
    <mergeCell ref="A35:B36"/>
    <mergeCell ref="A37:B38"/>
    <mergeCell ref="A43:B43"/>
    <mergeCell ref="A39:F39"/>
    <mergeCell ref="A40:B40"/>
    <mergeCell ref="A47:F47"/>
    <mergeCell ref="A20:F20"/>
    <mergeCell ref="A21:B21"/>
    <mergeCell ref="A22:B23"/>
    <mergeCell ref="A24:B24"/>
    <mergeCell ref="A44:B44"/>
    <mergeCell ref="A42:F42"/>
    <mergeCell ref="A27:B29"/>
    <mergeCell ref="A30:B30"/>
    <mergeCell ref="A31:B32"/>
    <mergeCell ref="A41:B41"/>
    <mergeCell ref="A33:B34"/>
    <mergeCell ref="A15:B16"/>
    <mergeCell ref="A17:A18"/>
    <mergeCell ref="A1:C1"/>
    <mergeCell ref="B2:E2"/>
    <mergeCell ref="A7:B7"/>
    <mergeCell ref="A8:F8"/>
    <mergeCell ref="A9:A14"/>
    <mergeCell ref="B9:B14"/>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11"/>
  <sheetViews>
    <sheetView workbookViewId="0">
      <selection activeCell="C5" sqref="C5"/>
    </sheetView>
  </sheetViews>
  <sheetFormatPr defaultRowHeight="14.25"/>
  <cols>
    <col min="1" max="1" width="16.125" bestFit="1" customWidth="1"/>
  </cols>
  <sheetData>
    <row r="1" spans="1:2">
      <c r="A1" s="56" t="s">
        <v>128</v>
      </c>
      <c r="B1">
        <v>384</v>
      </c>
    </row>
    <row r="2" spans="1:2">
      <c r="A2" s="56" t="s">
        <v>128</v>
      </c>
      <c r="B2">
        <v>182</v>
      </c>
    </row>
    <row r="3" spans="1:2">
      <c r="A3" s="56" t="s">
        <v>128</v>
      </c>
      <c r="B3">
        <v>312.07</v>
      </c>
    </row>
    <row r="4" spans="1:2">
      <c r="A4" s="56" t="s">
        <v>129</v>
      </c>
      <c r="B4">
        <v>2000</v>
      </c>
    </row>
    <row r="5" spans="1:2">
      <c r="A5" s="56" t="s">
        <v>130</v>
      </c>
      <c r="B5">
        <v>890</v>
      </c>
    </row>
    <row r="6" spans="1:2">
      <c r="A6" s="56" t="s">
        <v>131</v>
      </c>
      <c r="B6">
        <v>679</v>
      </c>
    </row>
    <row r="7" spans="1:2">
      <c r="A7" s="56" t="s">
        <v>132</v>
      </c>
      <c r="B7">
        <v>324</v>
      </c>
    </row>
    <row r="8" spans="1:2">
      <c r="A8" s="56" t="s">
        <v>133</v>
      </c>
      <c r="B8">
        <v>890</v>
      </c>
    </row>
    <row r="9" spans="1:2">
      <c r="A9" s="56" t="s">
        <v>134</v>
      </c>
      <c r="B9">
        <v>3518</v>
      </c>
    </row>
    <row r="10" spans="1:2">
      <c r="A10" s="56" t="s">
        <v>137</v>
      </c>
      <c r="B10">
        <v>300</v>
      </c>
    </row>
    <row r="11" spans="1:2">
      <c r="B11">
        <f>SUM(B1:B10)</f>
        <v>9479.07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旅行社</vt:lpstr>
      <vt:lpstr>希尔顿</vt:lpstr>
      <vt:lpstr>杂费</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thinkpad</cp:lastModifiedBy>
  <cp:revision/>
  <cp:lastPrinted>2011-01-18T01:30:46Z</cp:lastPrinted>
  <dcterms:created xsi:type="dcterms:W3CDTF">1996-12-17T01:32:42Z</dcterms:created>
  <dcterms:modified xsi:type="dcterms:W3CDTF">2018-12-24T07:56:41Z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