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86139\Desktop\工作\TAC全国\"/>
    </mc:Choice>
  </mc:AlternateContent>
  <xr:revisionPtr revIDLastSave="0" documentId="13_ncr:1_{DAFE8F0B-12B7-44A5-9843-7BDA98BEEDC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汇总" sheetId="1" r:id="rId1"/>
  </sheets>
  <definedNames>
    <definedName name="_xlnm._FilterDatabase" localSheetId="0" hidden="1">汇总!$A$7:$R$9</definedName>
    <definedName name="_xlnm.Print_Area" localSheetId="0">汇总!$A$1:$S$16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Q8" i="1" s="1"/>
  <c r="M9" i="1"/>
  <c r="M7" i="1"/>
  <c r="P8" i="1" l="1"/>
  <c r="Q7" i="1"/>
  <c r="Q10" i="1" s="1"/>
  <c r="P9" i="1"/>
  <c r="P7" i="1"/>
  <c r="Q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6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>不含接、送日</t>
        </r>
      </text>
    </comment>
    <comment ref="H6" authorId="0" shapeId="0" xr:uid="{00000000-0006-0000-0000-000003000000}">
      <text>
        <r>
          <rPr>
            <sz val="9"/>
            <color indexed="81"/>
            <rFont val="宋体"/>
            <family val="3"/>
            <charset val="134"/>
          </rPr>
          <t>会议场地以四星级宾馆为主</t>
        </r>
        <r>
          <rPr>
            <sz val="9"/>
            <color indexed="81"/>
            <rFont val="Tahoma"/>
            <family val="2"/>
          </rPr>
          <t>,</t>
        </r>
        <r>
          <rPr>
            <sz val="9"/>
            <color indexed="81"/>
            <rFont val="宋体"/>
            <family val="3"/>
            <charset val="134"/>
          </rPr>
          <t>不在五星级宾馆举行。</t>
        </r>
      </text>
    </comment>
    <comment ref="R6" authorId="0" shapeId="0" xr:uid="{00000000-0006-0000-0000-000004000000}">
      <text>
        <r>
          <rPr>
            <sz val="9"/>
            <color indexed="81"/>
            <rFont val="宋体"/>
            <family val="3"/>
            <charset val="134"/>
          </rPr>
          <t>规定会期一天，人均600元，每增加一天会期，增加300元/人天</t>
        </r>
      </text>
    </comment>
  </commentList>
</comments>
</file>

<file path=xl/sharedStrings.xml><?xml version="1.0" encoding="utf-8"?>
<sst xmlns="http://schemas.openxmlformats.org/spreadsheetml/2006/main" count="50" uniqueCount="42">
  <si>
    <t>部门</t>
  </si>
  <si>
    <t>科室</t>
  </si>
  <si>
    <t>会议内容</t>
    <phoneticPr fontId="3" type="noConversion"/>
  </si>
  <si>
    <t>会议时间</t>
    <phoneticPr fontId="3" type="noConversion"/>
  </si>
  <si>
    <t>会议地点</t>
    <phoneticPr fontId="3" type="noConversion"/>
  </si>
  <si>
    <t>酒店</t>
    <phoneticPr fontId="3" type="noConversion"/>
  </si>
  <si>
    <t>与会经销商</t>
    <phoneticPr fontId="3" type="noConversion"/>
  </si>
  <si>
    <t>SGMS人数
B</t>
    <phoneticPr fontId="3" type="noConversion"/>
  </si>
  <si>
    <t>备注</t>
    <phoneticPr fontId="3" type="noConversion"/>
  </si>
  <si>
    <t>开始</t>
    <phoneticPr fontId="3" type="noConversion"/>
  </si>
  <si>
    <t>会期</t>
    <phoneticPr fontId="3" type="noConversion"/>
  </si>
  <si>
    <t>城市</t>
    <phoneticPr fontId="3" type="noConversion"/>
  </si>
  <si>
    <t>名称</t>
    <phoneticPr fontId="3" type="noConversion"/>
  </si>
  <si>
    <t>星级</t>
    <phoneticPr fontId="3" type="noConversion"/>
  </si>
  <si>
    <t>家数</t>
    <phoneticPr fontId="3" type="noConversion"/>
  </si>
  <si>
    <t>人数
A</t>
    <phoneticPr fontId="3" type="noConversion"/>
  </si>
  <si>
    <t>场地费
C</t>
    <phoneticPr fontId="3" type="noConversion"/>
  </si>
  <si>
    <t>餐费
D</t>
    <phoneticPr fontId="3" type="noConversion"/>
  </si>
  <si>
    <t>LED屏费用
E</t>
    <phoneticPr fontId="3" type="noConversion"/>
  </si>
  <si>
    <t>税金
G</t>
    <phoneticPr fontId="3" type="noConversion"/>
  </si>
  <si>
    <t>餐费人均</t>
    <phoneticPr fontId="3" type="noConversion"/>
  </si>
  <si>
    <t>售后服务事业部</t>
  </si>
  <si>
    <t>待定</t>
  </si>
  <si>
    <t>四星</t>
  </si>
  <si>
    <t>售后技术</t>
    <phoneticPr fontId="2" type="noConversion"/>
  </si>
  <si>
    <t>售后技术</t>
    <phoneticPr fontId="2" type="noConversion"/>
  </si>
  <si>
    <t>服务费
F</t>
    <phoneticPr fontId="3" type="noConversion"/>
  </si>
  <si>
    <t>年终优秀站点技术交流</t>
    <phoneticPr fontId="2" type="noConversion"/>
  </si>
  <si>
    <t>年终优秀站点技术交流</t>
    <phoneticPr fontId="2" type="noConversion"/>
  </si>
  <si>
    <t>西安</t>
    <phoneticPr fontId="2" type="noConversion"/>
  </si>
  <si>
    <t>广州</t>
    <phoneticPr fontId="2" type="noConversion"/>
  </si>
  <si>
    <t>全天会议，中餐、晚餐</t>
    <phoneticPr fontId="2" type="noConversion"/>
  </si>
  <si>
    <t xml:space="preserve"> 总费用
I=C+D+E+F+G</t>
    <phoneticPr fontId="3" type="noConversion"/>
  </si>
  <si>
    <t>合计（不含增值税6%）</t>
    <phoneticPr fontId="2" type="noConversion"/>
  </si>
  <si>
    <t>深圳</t>
    <phoneticPr fontId="2" type="noConversion"/>
  </si>
  <si>
    <t>团建</t>
    <phoneticPr fontId="2" type="noConversion"/>
  </si>
  <si>
    <t>全天会议，中餐、晚餐</t>
    <phoneticPr fontId="2" type="noConversion"/>
  </si>
  <si>
    <t>合计（不含增值税6%）</t>
    <phoneticPr fontId="2" type="noConversion"/>
  </si>
  <si>
    <t>现场技术交流SOW</t>
    <phoneticPr fontId="3" type="noConversion"/>
  </si>
  <si>
    <t>2021.3.11</t>
    <phoneticPr fontId="2" type="noConversion"/>
  </si>
  <si>
    <t>2021.3.14</t>
    <phoneticPr fontId="2" type="noConversion"/>
  </si>
  <si>
    <t>2021.3.29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</si>
</sst>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_ "/>
    <numFmt numFmtId="178" formatCode="#,##0.00_ "/>
    <numFmt numFmtId="179" formatCode="#,##0_);[Red]\(#,##0\)"/>
  </numFmts>
  <fonts count="10">
    <font>
      <sz val="11"/>
      <color theme="1"/>
      <name val="等线"/>
      <family val="2"/>
      <scheme val="minor"/>
    </font>
    <font>
      <b/>
      <sz val="16"/>
      <color theme="1"/>
      <name val="Arial Unicode MS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 Unicode MS"/>
      <family val="2"/>
      <charset val="134"/>
    </font>
    <font>
      <sz val="16"/>
      <color theme="1"/>
      <name val="Arial Unicode MS"/>
      <family val="2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sz val="18"/>
      <color theme="1"/>
      <name val="Arial Unicode MS"/>
      <family val="2"/>
      <charset val="134"/>
    </font>
    <font>
      <sz val="18"/>
      <color theme="1"/>
      <name val="Arial Unicode MS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8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14" fontId="5" fillId="0" borderId="0" xfId="0" applyNumberFormat="1" applyFont="1" applyFill="1" applyBorder="1" applyAlignment="1" applyProtection="1">
      <alignment horizontal="center" vertical="center"/>
      <protection locked="0"/>
    </xf>
    <xf numFmtId="177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9" fontId="1" fillId="0" borderId="1" xfId="0" applyNumberFormat="1" applyFont="1" applyFill="1" applyBorder="1" applyAlignment="1" applyProtection="1">
      <alignment horizontal="center" vertical="center"/>
    </xf>
    <xf numFmtId="179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4:W11"/>
  <sheetViews>
    <sheetView tabSelected="1" view="pageBreakPreview" zoomScale="40" zoomScaleNormal="40" zoomScaleSheetLayoutView="40" workbookViewId="0">
      <selection activeCell="S1" sqref="S1:S3"/>
    </sheetView>
  </sheetViews>
  <sheetFormatPr defaultColWidth="9" defaultRowHeight="14.15"/>
  <cols>
    <col min="1" max="1" width="25.140625" style="1" customWidth="1"/>
    <col min="2" max="2" width="14.85546875" style="1" customWidth="1"/>
    <col min="3" max="3" width="32.2109375" style="1" bestFit="1" customWidth="1"/>
    <col min="4" max="4" width="17.5703125" style="1" bestFit="1" customWidth="1"/>
    <col min="5" max="5" width="7.78515625" style="1" bestFit="1" customWidth="1"/>
    <col min="6" max="6" width="7.42578125" style="16" bestFit="1" customWidth="1"/>
    <col min="7" max="7" width="18.35546875" style="1" customWidth="1"/>
    <col min="8" max="8" width="15.7109375" style="17" customWidth="1"/>
    <col min="9" max="9" width="15.5" style="17" customWidth="1"/>
    <col min="10" max="10" width="18.5" style="17" customWidth="1"/>
    <col min="11" max="11" width="15" style="17" customWidth="1"/>
    <col min="12" max="12" width="16.92578125" style="17" bestFit="1" customWidth="1"/>
    <col min="13" max="13" width="15.35546875" style="17" customWidth="1"/>
    <col min="14" max="14" width="14.640625" style="17" customWidth="1"/>
    <col min="15" max="15" width="25.5" style="1" customWidth="1"/>
    <col min="16" max="16" width="19.2109375" style="1" bestFit="1" customWidth="1"/>
    <col min="17" max="17" width="24.7109375" style="17" customWidth="1"/>
    <col min="18" max="18" width="18.640625" style="17" customWidth="1"/>
    <col min="19" max="19" width="36.7109375" style="1" bestFit="1" customWidth="1"/>
    <col min="20" max="20" width="9" style="1"/>
    <col min="21" max="21" width="5.35546875" style="1" bestFit="1" customWidth="1"/>
    <col min="22" max="22" width="9" style="1" hidden="1" customWidth="1"/>
    <col min="23" max="16384" width="9" style="1"/>
  </cols>
  <sheetData>
    <row r="4" spans="1:19" ht="40.200000000000003" customHeight="1">
      <c r="A4" s="27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19" ht="40.200000000000003" customHeight="1">
      <c r="A5" s="26" t="s">
        <v>0</v>
      </c>
      <c r="B5" s="26" t="s">
        <v>1</v>
      </c>
      <c r="C5" s="28" t="s">
        <v>2</v>
      </c>
      <c r="D5" s="26" t="s">
        <v>3</v>
      </c>
      <c r="E5" s="26"/>
      <c r="F5" s="23" t="s">
        <v>4</v>
      </c>
      <c r="G5" s="26" t="s">
        <v>5</v>
      </c>
      <c r="H5" s="26"/>
      <c r="I5" s="26" t="s">
        <v>6</v>
      </c>
      <c r="J5" s="26"/>
      <c r="K5" s="26" t="s">
        <v>7</v>
      </c>
      <c r="L5" s="29"/>
      <c r="M5" s="29"/>
      <c r="N5" s="29"/>
      <c r="O5" s="29"/>
      <c r="P5" s="29"/>
      <c r="Q5" s="29"/>
      <c r="R5" s="30"/>
      <c r="S5" s="26" t="s">
        <v>8</v>
      </c>
    </row>
    <row r="6" spans="1:19" ht="77.5" customHeight="1">
      <c r="A6" s="26"/>
      <c r="B6" s="26"/>
      <c r="C6" s="28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6"/>
      <c r="L6" s="2" t="s">
        <v>16</v>
      </c>
      <c r="M6" s="2" t="s">
        <v>17</v>
      </c>
      <c r="N6" s="2" t="s">
        <v>18</v>
      </c>
      <c r="O6" s="2" t="s">
        <v>26</v>
      </c>
      <c r="P6" s="2" t="s">
        <v>19</v>
      </c>
      <c r="Q6" s="2" t="s">
        <v>32</v>
      </c>
      <c r="R6" s="3" t="s">
        <v>20</v>
      </c>
      <c r="S6" s="26"/>
    </row>
    <row r="7" spans="1:19" ht="40.200000000000003" customHeight="1">
      <c r="A7" s="4" t="s">
        <v>21</v>
      </c>
      <c r="B7" s="4" t="s">
        <v>24</v>
      </c>
      <c r="C7" s="5" t="s">
        <v>27</v>
      </c>
      <c r="D7" s="6" t="s">
        <v>39</v>
      </c>
      <c r="E7" s="7">
        <v>1</v>
      </c>
      <c r="F7" s="8" t="s">
        <v>29</v>
      </c>
      <c r="G7" s="8" t="s">
        <v>22</v>
      </c>
      <c r="H7" s="8" t="s">
        <v>23</v>
      </c>
      <c r="I7" s="8">
        <v>150</v>
      </c>
      <c r="J7" s="8">
        <v>150</v>
      </c>
      <c r="K7" s="8">
        <v>8</v>
      </c>
      <c r="L7" s="10">
        <v>22000</v>
      </c>
      <c r="M7" s="9">
        <f>(J7+K7)*300</f>
        <v>47400</v>
      </c>
      <c r="N7" s="9">
        <v>20000</v>
      </c>
      <c r="O7" s="8">
        <v>0</v>
      </c>
      <c r="P7" s="22">
        <f>SUM(L7:O7)*0.06</f>
        <v>5364</v>
      </c>
      <c r="Q7" s="9">
        <f>L7+M7+N7+O7</f>
        <v>89400</v>
      </c>
      <c r="R7" s="3">
        <v>300</v>
      </c>
      <c r="S7" s="33" t="s">
        <v>31</v>
      </c>
    </row>
    <row r="8" spans="1:19" ht="40.200000000000003" customHeight="1">
      <c r="A8" s="4" t="s">
        <v>21</v>
      </c>
      <c r="B8" s="4" t="s">
        <v>24</v>
      </c>
      <c r="C8" s="5" t="s">
        <v>27</v>
      </c>
      <c r="D8" s="6" t="s">
        <v>40</v>
      </c>
      <c r="E8" s="7">
        <v>1</v>
      </c>
      <c r="F8" s="8" t="s">
        <v>34</v>
      </c>
      <c r="G8" s="8" t="s">
        <v>22</v>
      </c>
      <c r="H8" s="8" t="s">
        <v>23</v>
      </c>
      <c r="I8" s="8">
        <v>160</v>
      </c>
      <c r="J8" s="24">
        <v>160</v>
      </c>
      <c r="K8" s="8">
        <v>12</v>
      </c>
      <c r="L8" s="10">
        <v>24000</v>
      </c>
      <c r="M8" s="9">
        <f>(J8+K8)*300</f>
        <v>51600</v>
      </c>
      <c r="N8" s="9">
        <v>0</v>
      </c>
      <c r="O8" s="8">
        <v>0</v>
      </c>
      <c r="P8" s="22">
        <f>SUM(L8:O8)*0.06</f>
        <v>4536</v>
      </c>
      <c r="Q8" s="9">
        <f>L8+M8+N8+O8</f>
        <v>75600</v>
      </c>
      <c r="R8" s="3">
        <v>300</v>
      </c>
      <c r="S8" s="31" t="s">
        <v>35</v>
      </c>
    </row>
    <row r="9" spans="1:19" ht="40.200000000000003" customHeight="1">
      <c r="A9" s="4" t="s">
        <v>21</v>
      </c>
      <c r="B9" s="4" t="s">
        <v>25</v>
      </c>
      <c r="C9" s="5" t="s">
        <v>28</v>
      </c>
      <c r="D9" s="6" t="s">
        <v>41</v>
      </c>
      <c r="E9" s="7">
        <v>1</v>
      </c>
      <c r="F9" s="8" t="s">
        <v>30</v>
      </c>
      <c r="G9" s="8" t="s">
        <v>22</v>
      </c>
      <c r="H9" s="8" t="s">
        <v>23</v>
      </c>
      <c r="I9" s="8">
        <v>148</v>
      </c>
      <c r="J9" s="8">
        <v>148</v>
      </c>
      <c r="K9" s="8">
        <v>8</v>
      </c>
      <c r="L9" s="10">
        <v>22000</v>
      </c>
      <c r="M9" s="9">
        <f>(J9+K9)*300</f>
        <v>46800</v>
      </c>
      <c r="N9" s="9">
        <v>20000</v>
      </c>
      <c r="O9" s="8">
        <v>0</v>
      </c>
      <c r="P9" s="22">
        <f>SUM(L9:O9)*0.06</f>
        <v>5328</v>
      </c>
      <c r="Q9" s="9">
        <f>L9+M9+N9+O9</f>
        <v>88800</v>
      </c>
      <c r="R9" s="3">
        <v>300</v>
      </c>
      <c r="S9" s="32" t="s">
        <v>36</v>
      </c>
    </row>
    <row r="10" spans="1:19" ht="20.149999999999999">
      <c r="A10" s="11"/>
      <c r="B10" s="11"/>
      <c r="C10" s="12"/>
      <c r="D10" s="13"/>
      <c r="E10" s="14"/>
      <c r="F10" s="15"/>
      <c r="G10" s="8"/>
      <c r="H10" s="8"/>
      <c r="I10" s="19"/>
      <c r="J10" s="19"/>
      <c r="K10" s="19"/>
      <c r="L10" s="19"/>
      <c r="M10" s="19"/>
      <c r="N10" s="19"/>
      <c r="O10" s="25" t="s">
        <v>33</v>
      </c>
      <c r="P10" s="25"/>
      <c r="Q10" s="20">
        <f>Q7+Q9+Q8</f>
        <v>253800</v>
      </c>
      <c r="R10" s="21"/>
      <c r="S10" s="18"/>
    </row>
    <row r="11" spans="1:19" ht="37.75" customHeight="1">
      <c r="O11" s="25" t="s">
        <v>37</v>
      </c>
      <c r="P11" s="25"/>
      <c r="Q11" s="20">
        <v>249234</v>
      </c>
    </row>
  </sheetData>
  <mergeCells count="12">
    <mergeCell ref="O11:P11"/>
    <mergeCell ref="O10:P10"/>
    <mergeCell ref="S5:S6"/>
    <mergeCell ref="A4:S4"/>
    <mergeCell ref="A5:A6"/>
    <mergeCell ref="B5:B6"/>
    <mergeCell ref="C5:C6"/>
    <mergeCell ref="D5:E5"/>
    <mergeCell ref="G5:H5"/>
    <mergeCell ref="I5:J5"/>
    <mergeCell ref="K5:K6"/>
    <mergeCell ref="L5:R5"/>
  </mergeCells>
  <phoneticPr fontId="2" type="noConversion"/>
  <conditionalFormatting sqref="R10">
    <cfRule type="cellIs" dxfId="3" priority="14" operator="greaterThan">
      <formula>(CEILING(#REF!,1)-1)*300+600</formula>
    </cfRule>
  </conditionalFormatting>
  <conditionalFormatting sqref="H10">
    <cfRule type="containsText" dxfId="2" priority="12" operator="containsText" text="五星">
      <formula>NOT(ISERROR(SEARCH("五星",H10)))</formula>
    </cfRule>
  </conditionalFormatting>
  <conditionalFormatting sqref="H9 H7">
    <cfRule type="containsText" dxfId="1" priority="2" operator="containsText" text="五星">
      <formula>NOT(ISERROR(SEARCH("五星",H7)))</formula>
    </cfRule>
  </conditionalFormatting>
  <conditionalFormatting sqref="H8">
    <cfRule type="containsText" dxfId="0" priority="1" operator="containsText" text="五星">
      <formula>NOT(ISERROR(SEARCH("五星",H8)))</formula>
    </cfRule>
  </conditionalFormatting>
  <dataValidations count="1">
    <dataValidation type="list" allowBlank="1" showInputMessage="1" showErrorMessage="1" sqref="H7:H10" xr:uid="{00000000-0002-0000-0000-000000000000}">
      <formula1>#REF!</formula1>
    </dataValidation>
  </dataValidations>
  <pageMargins left="0.7" right="0.7" top="0.75" bottom="0.75" header="0.3" footer="0.3"/>
  <pageSetup paperSize="9" scale="2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 Huiqiong 叶慧琼(ExtUser,SGM)</dc:creator>
  <cp:lastModifiedBy>86139</cp:lastModifiedBy>
  <dcterms:created xsi:type="dcterms:W3CDTF">2019-12-10T05:00:04Z</dcterms:created>
  <dcterms:modified xsi:type="dcterms:W3CDTF">2021-06-02T06:48:26Z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