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<sst xmlns="http://schemas.openxmlformats.org/spreadsheetml/2006/main" count="69" uniqueCount="68">
  <si>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【借款报销单】</t>
  </si>
  <si>
    <t>团号：HMOA-250104-ZJT881</t>
  </si>
  <si>
    <t>会议日期：2025.1.6-2025.1.9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</si>
  <si>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</si>
  <si>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</si>
  <si>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</si>
  <si>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</si>
  <si>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</si>
  <si>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</si>
  <si>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</si>
  <si>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</si>
  <si>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</si>
  <si>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</si>
  <si>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</si>
  <si>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</si>
  <si>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</si>
  <si>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客户大交通报销</t>
  </si>
  <si>
    <t>可用项目：租车费、大交通、过路费、过桥费。
加油费（仅试驾活动可用，且只可使用活动当时当地的加油票）</t>
  </si>
  <si>
    <t>停车费</t>
  </si>
  <si>
    <t>客户打车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</si>
  <si>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</si>
  <si>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</si>
  <si>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</si>
  <si>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</si>
  <si>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</si>
  <si>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</si>
  <si>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</si>
  <si>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</si>
  <si>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商务套餐</t>
  </si>
  <si>
    <t>需提供刷卡联、菜单（小票）</t>
  </si>
  <si>
    <t>咖啡</t>
  </si>
  <si>
    <t>全家</t>
  </si>
  <si>
    <t>活动餐费合计</t>
  </si>
  <si>
    <t>现地采买费用</t>
  </si>
  <si>
    <t>拍立得相纸</t>
  </si>
  <si>
    <t>尽量提供可用的原始发票，发票项目不可用的，且开票需要加收税点的可以不提供原始发票。网上交易均需提供交易截图。</t>
  </si>
  <si>
    <t>拖鞋+毯子</t>
  </si>
  <si>
    <t>拍立得租赁</t>
  </si>
  <si>
    <t>签字笔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</si>
  <si>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</si>
  <si>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</si>
  <si>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</si>
  <si>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</si>
  <si>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</si>
  <si>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杯套</t>
  </si>
  <si>
    <t>制作费合计</t>
  </si>
  <si>
    <t>安全相关</t>
  </si>
  <si>
    <t>药品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</si>
  <si>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</si>
  <si>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</si>
  <si>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</si>
  <si>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</si>
  <si>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</si>
  <si>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</si>
  <si>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</si>
  <si>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快递费</t>
  </si>
  <si>
    <t>充电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</si>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</sst>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27" workbookViewId="0">
      <selection activeCell="H31" sqref="H31"/>
    </sheetView>
  </sheetViews>
  <sheetFormatPr defaultColWidth="9" defaultRowHeight="21" customHeight="1"/>
  <cols>
    <col min="1" max="1" width="9" style="2"/>
    <col min="2" max="2" width="16.75" customWidth="1"/>
    <col min="3" max="3" width="11.875" style="3" customWidth="1"/>
    <col min="5" max="6" width="11.625"/>
    <col min="7" max="7" width="11.87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5000</v>
      </c>
      <c r="D8" s="16"/>
      <c r="E8" s="17">
        <v>5000</v>
      </c>
      <c r="F8" s="17">
        <v>723</v>
      </c>
      <c r="G8" s="17">
        <v>1255</v>
      </c>
      <c r="H8" s="17">
        <f>1255+375+348+124+46+294</f>
        <v>2442</v>
      </c>
      <c r="I8" s="35" t="s">
        <v>16</v>
      </c>
      <c r="J8" s="36" t="s">
        <v>17</v>
      </c>
    </row>
    <row r="9" customHeight="1" spans="1:10">
      <c r="A9" s="13"/>
      <c r="B9" s="14"/>
      <c r="C9" s="18"/>
      <c r="D9" s="16"/>
      <c r="E9" s="17"/>
      <c r="F9" s="17">
        <v>0</v>
      </c>
      <c r="G9" s="17">
        <v>216</v>
      </c>
      <c r="H9" s="17">
        <v>216</v>
      </c>
      <c r="I9" s="35" t="s">
        <v>18</v>
      </c>
      <c r="J9" s="37"/>
    </row>
    <row r="10" customHeight="1" spans="1:10">
      <c r="A10" s="13"/>
      <c r="B10" s="14"/>
      <c r="C10" s="18"/>
      <c r="D10" s="16"/>
      <c r="E10" s="17"/>
      <c r="F10" s="17">
        <v>30.64</v>
      </c>
      <c r="G10" s="17">
        <v>0</v>
      </c>
      <c r="H10" s="17">
        <v>30.64</v>
      </c>
      <c r="I10" s="35" t="s">
        <v>19</v>
      </c>
      <c r="J10" s="37"/>
    </row>
    <row r="11" customHeight="1" spans="1:10">
      <c r="A11" s="13"/>
      <c r="B11" s="14"/>
      <c r="C11" s="18"/>
      <c r="D11" s="16"/>
      <c r="E11" s="17"/>
      <c r="F11" s="17">
        <v>0</v>
      </c>
      <c r="G11" s="17">
        <v>0</v>
      </c>
      <c r="H11" s="17">
        <v>0</v>
      </c>
      <c r="I11" s="35"/>
      <c r="J11" s="37"/>
    </row>
    <row r="12" customHeight="1" spans="1:10">
      <c r="A12" s="13"/>
      <c r="B12" s="14"/>
      <c r="C12" s="18"/>
      <c r="D12" s="16"/>
      <c r="E12" s="17"/>
      <c r="F12" s="17">
        <v>0</v>
      </c>
      <c r="G12" s="17">
        <v>0</v>
      </c>
      <c r="H12" s="17">
        <f>F12+G12</f>
        <v>0</v>
      </c>
      <c r="I12" s="35"/>
      <c r="J12" s="37"/>
    </row>
    <row r="13" s="1" customFormat="1" customHeight="1" spans="1:10">
      <c r="A13" s="19"/>
      <c r="B13" s="20" t="s">
        <v>20</v>
      </c>
      <c r="C13" s="21">
        <f>SUM(C8)</f>
        <v>5000</v>
      </c>
      <c r="D13" s="21">
        <f>SUM(D8)</f>
        <v>0</v>
      </c>
      <c r="E13" s="21">
        <f>SUM(E8)</f>
        <v>5000</v>
      </c>
      <c r="F13" s="21">
        <f>SUM(F8:F12)</f>
        <v>753.64</v>
      </c>
      <c r="G13" s="21">
        <f t="shared" ref="G13:H13" si="0">SUM(G8:G12)</f>
        <v>1471</v>
      </c>
      <c r="H13" s="21">
        <f t="shared" si="0"/>
        <v>2688.64</v>
      </c>
      <c r="I13" s="38"/>
      <c r="J13" s="39"/>
    </row>
    <row r="14" customHeight="1" spans="1:10">
      <c r="A14" s="22">
        <v>2</v>
      </c>
      <c r="B14" s="23" t="s">
        <v>21</v>
      </c>
      <c r="C14" s="15">
        <v>0</v>
      </c>
      <c r="D14" s="22"/>
      <c r="E14" s="15">
        <f>C14*D14</f>
        <v>0</v>
      </c>
      <c r="F14" s="17">
        <v>0</v>
      </c>
      <c r="G14" s="17">
        <v>0</v>
      </c>
      <c r="H14" s="17">
        <f>F14+G14</f>
        <v>0</v>
      </c>
      <c r="I14" s="35"/>
      <c r="J14" s="36" t="s">
        <v>22</v>
      </c>
    </row>
    <row r="15" customHeight="1" spans="1:10">
      <c r="A15" s="24"/>
      <c r="B15" s="25"/>
      <c r="C15" s="26"/>
      <c r="D15" s="24"/>
      <c r="E15" s="26"/>
      <c r="F15" s="17">
        <v>0</v>
      </c>
      <c r="G15" s="17">
        <v>0</v>
      </c>
      <c r="H15" s="17">
        <f t="shared" ref="H15" si="1">F15+G15</f>
        <v>0</v>
      </c>
      <c r="I15" s="35"/>
      <c r="J15" s="37"/>
    </row>
    <row r="16" s="1" customFormat="1" customHeight="1" spans="1:10">
      <c r="A16" s="19"/>
      <c r="B16" s="20" t="s">
        <v>23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8"/>
      <c r="J16" s="39"/>
    </row>
    <row r="17" customHeight="1" spans="1:10">
      <c r="A17" s="13">
        <v>3</v>
      </c>
      <c r="B17" s="14" t="s">
        <v>24</v>
      </c>
      <c r="C17" s="17">
        <v>0</v>
      </c>
      <c r="D17" s="16"/>
      <c r="E17" s="17">
        <v>0</v>
      </c>
      <c r="F17" s="17">
        <v>0</v>
      </c>
      <c r="G17" s="17">
        <v>0</v>
      </c>
      <c r="H17" s="17">
        <v>0</v>
      </c>
      <c r="I17" s="35"/>
      <c r="J17" s="40" t="s">
        <v>25</v>
      </c>
    </row>
    <row r="18" customHeight="1" spans="1:10">
      <c r="A18" s="13"/>
      <c r="B18" s="14"/>
      <c r="C18" s="17"/>
      <c r="D18" s="16"/>
      <c r="E18" s="17"/>
      <c r="F18" s="17">
        <v>0</v>
      </c>
      <c r="G18" s="17">
        <v>0</v>
      </c>
      <c r="H18" s="17">
        <f>F18+G18</f>
        <v>0</v>
      </c>
      <c r="I18" s="35"/>
      <c r="J18" s="41"/>
    </row>
    <row r="19" customHeight="1" spans="1:10">
      <c r="A19" s="13"/>
      <c r="B19" s="14"/>
      <c r="C19" s="17"/>
      <c r="D19" s="16"/>
      <c r="E19" s="17"/>
      <c r="F19" s="17">
        <v>0</v>
      </c>
      <c r="G19" s="17">
        <v>0</v>
      </c>
      <c r="H19" s="17">
        <f>F19+G19</f>
        <v>0</v>
      </c>
      <c r="I19" s="35"/>
      <c r="J19" s="41"/>
    </row>
    <row r="20" customHeight="1" spans="1:10">
      <c r="A20" s="13"/>
      <c r="B20" s="14"/>
      <c r="C20" s="17"/>
      <c r="D20" s="16"/>
      <c r="E20" s="17"/>
      <c r="F20" s="17">
        <v>0</v>
      </c>
      <c r="G20" s="17">
        <v>0</v>
      </c>
      <c r="H20" s="17">
        <f>F20+G20</f>
        <v>0</v>
      </c>
      <c r="I20" s="35"/>
      <c r="J20" s="41"/>
    </row>
    <row r="21" s="1" customFormat="1" customHeight="1" spans="1:10">
      <c r="A21" s="19"/>
      <c r="B21" s="20" t="s">
        <v>26</v>
      </c>
      <c r="C21" s="21">
        <v>0</v>
      </c>
      <c r="D21" s="21">
        <f t="shared" ref="D21:E21" si="2">SUM(D17)</f>
        <v>0</v>
      </c>
      <c r="E21" s="21">
        <v>0</v>
      </c>
      <c r="F21" s="21">
        <f>SUM(F17:F20)</f>
        <v>0</v>
      </c>
      <c r="G21" s="21">
        <f t="shared" ref="G21:H21" si="3">SUM(G17:G20)</f>
        <v>0</v>
      </c>
      <c r="H21" s="21">
        <f t="shared" si="3"/>
        <v>0</v>
      </c>
      <c r="I21" s="38"/>
      <c r="J21" s="42"/>
    </row>
    <row r="22" customHeight="1" spans="1:10">
      <c r="A22" s="13">
        <v>4</v>
      </c>
      <c r="B22" s="14" t="s">
        <v>27</v>
      </c>
      <c r="C22" s="17">
        <v>10000</v>
      </c>
      <c r="D22" s="16"/>
      <c r="E22" s="17">
        <v>10000</v>
      </c>
      <c r="F22" s="17">
        <v>1680</v>
      </c>
      <c r="G22" s="17">
        <v>0</v>
      </c>
      <c r="H22" s="17">
        <v>1680</v>
      </c>
      <c r="I22" s="35" t="s">
        <v>28</v>
      </c>
      <c r="J22" s="40" t="s">
        <v>29</v>
      </c>
    </row>
    <row r="23" customHeight="1" spans="1:10">
      <c r="A23" s="13"/>
      <c r="B23" s="14"/>
      <c r="C23" s="17"/>
      <c r="D23" s="16"/>
      <c r="E23" s="17"/>
      <c r="F23" s="17">
        <v>4588</v>
      </c>
      <c r="G23" s="17">
        <v>0</v>
      </c>
      <c r="H23" s="17">
        <v>4588</v>
      </c>
      <c r="I23" s="35" t="s">
        <v>30</v>
      </c>
      <c r="J23" s="41"/>
    </row>
    <row r="24" customHeight="1" spans="1:10">
      <c r="A24" s="13"/>
      <c r="B24" s="14"/>
      <c r="C24" s="17"/>
      <c r="D24" s="16"/>
      <c r="E24" s="17"/>
      <c r="F24" s="17">
        <v>1572.6</v>
      </c>
      <c r="G24" s="17">
        <v>0</v>
      </c>
      <c r="H24" s="17">
        <v>1572.6</v>
      </c>
      <c r="I24" s="35" t="s">
        <v>31</v>
      </c>
      <c r="J24" s="41"/>
    </row>
    <row r="25" customHeight="1" spans="1:10">
      <c r="A25" s="13"/>
      <c r="B25" s="14"/>
      <c r="C25" s="17"/>
      <c r="D25" s="16"/>
      <c r="E25" s="17"/>
      <c r="F25" s="17">
        <v>0</v>
      </c>
      <c r="G25" s="17">
        <v>0</v>
      </c>
      <c r="H25" s="17">
        <v>0</v>
      </c>
      <c r="I25" s="35"/>
      <c r="J25" s="41"/>
    </row>
    <row r="26" customHeight="1" spans="1:10">
      <c r="A26" s="13"/>
      <c r="B26" s="14"/>
      <c r="C26" s="17"/>
      <c r="D26" s="16"/>
      <c r="E26" s="17"/>
      <c r="F26" s="17">
        <v>0</v>
      </c>
      <c r="G26" s="17">
        <v>0</v>
      </c>
      <c r="H26" s="17">
        <v>0</v>
      </c>
      <c r="I26" s="35"/>
      <c r="J26" s="41"/>
    </row>
    <row r="27" customHeight="1" spans="1:10">
      <c r="A27" s="13"/>
      <c r="B27" s="14"/>
      <c r="C27" s="17"/>
      <c r="D27" s="16"/>
      <c r="E27" s="17"/>
      <c r="F27" s="17">
        <v>0</v>
      </c>
      <c r="G27" s="17">
        <v>0</v>
      </c>
      <c r="H27" s="17">
        <v>0</v>
      </c>
      <c r="I27" s="35"/>
      <c r="J27" s="41"/>
    </row>
    <row r="28" customHeight="1" spans="1:10">
      <c r="A28" s="13"/>
      <c r="B28" s="14"/>
      <c r="C28" s="17"/>
      <c r="D28" s="16"/>
      <c r="E28" s="17"/>
      <c r="F28" s="17">
        <v>0</v>
      </c>
      <c r="G28" s="17">
        <v>0</v>
      </c>
      <c r="H28" s="17">
        <f>F28+G28</f>
        <v>0</v>
      </c>
      <c r="I28" s="35"/>
      <c r="J28" s="41"/>
    </row>
    <row r="29" s="1" customFormat="1" customHeight="1" spans="1:10">
      <c r="A29" s="19"/>
      <c r="B29" s="20" t="s">
        <v>32</v>
      </c>
      <c r="C29" s="21">
        <f>SUM(C22)</f>
        <v>10000</v>
      </c>
      <c r="D29" s="21">
        <f t="shared" ref="D29:E29" si="4">SUM(D22)</f>
        <v>0</v>
      </c>
      <c r="E29" s="21">
        <f t="shared" si="4"/>
        <v>10000</v>
      </c>
      <c r="F29" s="21">
        <f>SUM(F22:F28)</f>
        <v>7840.6</v>
      </c>
      <c r="G29" s="21">
        <f>SUM(G22:G28)</f>
        <v>0</v>
      </c>
      <c r="H29" s="21">
        <f>SUM(H22:H28)</f>
        <v>7840.6</v>
      </c>
      <c r="I29" s="38"/>
      <c r="J29" s="42"/>
    </row>
    <row r="30" customHeight="1" spans="1:10">
      <c r="A30" s="22">
        <v>5</v>
      </c>
      <c r="B30" s="23" t="s">
        <v>33</v>
      </c>
      <c r="C30" s="15">
        <v>5000</v>
      </c>
      <c r="D30" s="22"/>
      <c r="E30" s="15">
        <v>5000</v>
      </c>
      <c r="F30" s="17">
        <v>1411.6</v>
      </c>
      <c r="G30" s="17">
        <v>0</v>
      </c>
      <c r="H30" s="17">
        <v>1411.6</v>
      </c>
      <c r="I30" s="35" t="s">
        <v>34</v>
      </c>
      <c r="J30" s="36" t="s">
        <v>35</v>
      </c>
    </row>
    <row r="31" customHeight="1" spans="1:10">
      <c r="A31" s="27"/>
      <c r="B31" s="28"/>
      <c r="C31" s="18"/>
      <c r="D31" s="27"/>
      <c r="E31" s="18"/>
      <c r="F31" s="17">
        <v>0</v>
      </c>
      <c r="G31" s="17">
        <v>257.71</v>
      </c>
      <c r="H31" s="17">
        <v>257.71</v>
      </c>
      <c r="I31" s="35" t="s">
        <v>36</v>
      </c>
      <c r="J31" s="37"/>
    </row>
    <row r="32" s="1" customFormat="1" customHeight="1" spans="1:10">
      <c r="A32" s="29"/>
      <c r="B32" s="28"/>
      <c r="C32" s="30"/>
      <c r="D32" s="29"/>
      <c r="E32" s="30"/>
      <c r="F32" s="31">
        <v>0</v>
      </c>
      <c r="G32" s="31">
        <v>201.44</v>
      </c>
      <c r="H32" s="31">
        <f>90+111.44</f>
        <v>201.44</v>
      </c>
      <c r="I32" s="43" t="s">
        <v>37</v>
      </c>
      <c r="J32" s="44"/>
    </row>
    <row r="33" s="1" customFormat="1" customHeight="1" spans="1:10">
      <c r="A33" s="29"/>
      <c r="B33" s="28"/>
      <c r="C33" s="30"/>
      <c r="D33" s="29"/>
      <c r="E33" s="30"/>
      <c r="F33" s="31">
        <v>2909</v>
      </c>
      <c r="G33" s="31">
        <v>0</v>
      </c>
      <c r="H33" s="31">
        <f>357+2552</f>
        <v>2909</v>
      </c>
      <c r="I33" s="43" t="s">
        <v>34</v>
      </c>
      <c r="J33" s="44"/>
    </row>
    <row r="34" s="1" customFormat="1" customHeight="1" spans="1:10">
      <c r="A34" s="32"/>
      <c r="B34" s="25"/>
      <c r="C34" s="33"/>
      <c r="D34" s="32"/>
      <c r="E34" s="33"/>
      <c r="F34" s="31">
        <v>9.64</v>
      </c>
      <c r="G34" s="31">
        <v>0</v>
      </c>
      <c r="H34" s="31">
        <v>9.64</v>
      </c>
      <c r="I34" s="43" t="s">
        <v>38</v>
      </c>
      <c r="J34" s="44"/>
    </row>
    <row r="35" s="1" customFormat="1" customHeight="1" spans="1:10">
      <c r="A35" s="19"/>
      <c r="B35" s="20" t="s">
        <v>39</v>
      </c>
      <c r="C35" s="21">
        <f>SUM(C30)</f>
        <v>5000</v>
      </c>
      <c r="D35" s="21">
        <f t="shared" ref="D35:E35" si="5">SUM(D30)</f>
        <v>0</v>
      </c>
      <c r="E35" s="21">
        <f t="shared" si="5"/>
        <v>5000</v>
      </c>
      <c r="F35" s="21">
        <f>SUM(F30:F34)</f>
        <v>4330.24</v>
      </c>
      <c r="G35" s="21">
        <f>SUM(G30:G34)</f>
        <v>459.15</v>
      </c>
      <c r="H35" s="21">
        <f>SUM(H30:H34)</f>
        <v>4789.39</v>
      </c>
      <c r="I35" s="38"/>
      <c r="J35" s="39"/>
    </row>
    <row r="36" customHeight="1" spans="1:10">
      <c r="A36" s="13">
        <v>6</v>
      </c>
      <c r="B36" s="14" t="s">
        <v>40</v>
      </c>
      <c r="C36" s="17">
        <v>0</v>
      </c>
      <c r="D36" s="16"/>
      <c r="E36" s="17">
        <f>C36*D36</f>
        <v>0</v>
      </c>
      <c r="F36" s="17">
        <v>0</v>
      </c>
      <c r="G36" s="17">
        <v>0</v>
      </c>
      <c r="H36" s="17">
        <f t="shared" ref="H35:H53" si="6">F36+G36</f>
        <v>0</v>
      </c>
      <c r="I36" s="35"/>
      <c r="J36" s="36" t="s">
        <v>41</v>
      </c>
    </row>
    <row r="37" customHeight="1" spans="1:10">
      <c r="A37" s="13"/>
      <c r="B37" s="14"/>
      <c r="C37" s="17"/>
      <c r="D37" s="16"/>
      <c r="E37" s="17"/>
      <c r="F37" s="17">
        <v>0</v>
      </c>
      <c r="G37" s="17">
        <v>0</v>
      </c>
      <c r="H37" s="17">
        <f t="shared" si="6"/>
        <v>0</v>
      </c>
      <c r="I37" s="35"/>
      <c r="J37" s="41"/>
    </row>
    <row r="38" customHeight="1" spans="1:10">
      <c r="A38" s="13"/>
      <c r="B38" s="14"/>
      <c r="C38" s="17"/>
      <c r="D38" s="16"/>
      <c r="E38" s="17"/>
      <c r="F38" s="17">
        <v>0</v>
      </c>
      <c r="G38" s="17">
        <v>0</v>
      </c>
      <c r="H38" s="17">
        <f t="shared" si="6"/>
        <v>0</v>
      </c>
      <c r="I38" s="35"/>
      <c r="J38" s="41"/>
    </row>
    <row r="39" customHeight="1" spans="1:10">
      <c r="A39" s="13"/>
      <c r="B39" s="14"/>
      <c r="C39" s="17"/>
      <c r="D39" s="16"/>
      <c r="E39" s="17"/>
      <c r="F39" s="17">
        <v>0</v>
      </c>
      <c r="G39" s="17">
        <v>0</v>
      </c>
      <c r="H39" s="17">
        <f t="shared" si="6"/>
        <v>0</v>
      </c>
      <c r="I39" s="35"/>
      <c r="J39" s="41"/>
    </row>
    <row r="40" s="1" customFormat="1" customHeight="1" spans="1:10">
      <c r="A40" s="19"/>
      <c r="B40" s="20" t="s">
        <v>42</v>
      </c>
      <c r="C40" s="21">
        <f>SUM(C36)</f>
        <v>0</v>
      </c>
      <c r="D40" s="21">
        <f t="shared" ref="D40:E40" si="7">SUM(D36)</f>
        <v>0</v>
      </c>
      <c r="E40" s="21">
        <f t="shared" si="7"/>
        <v>0</v>
      </c>
      <c r="F40" s="21">
        <f>SUM(F36:F39)</f>
        <v>0</v>
      </c>
      <c r="G40" s="21">
        <f t="shared" ref="G40:H40" si="8">SUM(G36:G39)</f>
        <v>0</v>
      </c>
      <c r="H40" s="21">
        <f t="shared" si="8"/>
        <v>0</v>
      </c>
      <c r="I40" s="38"/>
      <c r="J40" s="42"/>
    </row>
    <row r="41" customHeight="1" spans="1:10">
      <c r="A41" s="13">
        <v>7</v>
      </c>
      <c r="B41" s="14" t="s">
        <v>43</v>
      </c>
      <c r="C41" s="17">
        <v>0</v>
      </c>
      <c r="D41" s="16"/>
      <c r="E41" s="17">
        <f>C41*D41</f>
        <v>0</v>
      </c>
      <c r="F41" s="17">
        <v>150</v>
      </c>
      <c r="G41" s="17">
        <v>0</v>
      </c>
      <c r="H41" s="17">
        <v>150</v>
      </c>
      <c r="I41" s="35" t="s">
        <v>44</v>
      </c>
      <c r="J41" s="45"/>
    </row>
    <row r="42" customHeight="1" spans="1:10">
      <c r="A42" s="13"/>
      <c r="B42" s="14"/>
      <c r="C42" s="17"/>
      <c r="D42" s="16"/>
      <c r="E42" s="17"/>
      <c r="F42" s="17">
        <v>0</v>
      </c>
      <c r="G42" s="17">
        <v>0</v>
      </c>
      <c r="H42" s="17">
        <f t="shared" si="6"/>
        <v>0</v>
      </c>
      <c r="I42" s="35"/>
      <c r="J42" s="46"/>
    </row>
    <row r="43" customHeight="1" spans="1:10">
      <c r="A43" s="13"/>
      <c r="B43" s="14"/>
      <c r="C43" s="17"/>
      <c r="D43" s="16"/>
      <c r="E43" s="17"/>
      <c r="F43" s="17">
        <v>0</v>
      </c>
      <c r="G43" s="17">
        <v>0</v>
      </c>
      <c r="H43" s="17">
        <f t="shared" si="6"/>
        <v>0</v>
      </c>
      <c r="I43" s="35"/>
      <c r="J43" s="46"/>
    </row>
    <row r="44" customHeight="1" spans="1:10">
      <c r="A44" s="13"/>
      <c r="B44" s="14"/>
      <c r="C44" s="17"/>
      <c r="D44" s="16"/>
      <c r="E44" s="17"/>
      <c r="F44" s="17">
        <v>0</v>
      </c>
      <c r="G44" s="17">
        <v>0</v>
      </c>
      <c r="H44" s="17">
        <f t="shared" si="6"/>
        <v>0</v>
      </c>
      <c r="I44" s="35"/>
      <c r="J44" s="46"/>
    </row>
    <row r="45" s="1" customFormat="1" customHeight="1" spans="1:10">
      <c r="A45" s="19"/>
      <c r="B45" s="20" t="s">
        <v>45</v>
      </c>
      <c r="C45" s="21">
        <f>SUM(C41)</f>
        <v>0</v>
      </c>
      <c r="D45" s="21">
        <f t="shared" ref="D45:E45" si="9">SUM(D41)</f>
        <v>0</v>
      </c>
      <c r="E45" s="21">
        <f t="shared" si="9"/>
        <v>0</v>
      </c>
      <c r="F45" s="21">
        <f>SUM(F41:F44)</f>
        <v>150</v>
      </c>
      <c r="G45" s="21">
        <f t="shared" ref="G45:H45" si="10">SUM(G41:G44)</f>
        <v>0</v>
      </c>
      <c r="H45" s="21">
        <f t="shared" si="10"/>
        <v>150</v>
      </c>
      <c r="I45" s="38"/>
      <c r="J45" s="47"/>
    </row>
    <row r="46" customHeight="1" spans="1:10">
      <c r="A46" s="13">
        <v>8</v>
      </c>
      <c r="B46" s="14" t="s">
        <v>46</v>
      </c>
      <c r="C46" s="17">
        <v>0</v>
      </c>
      <c r="D46" s="16"/>
      <c r="E46" s="17">
        <f>C46*D46</f>
        <v>0</v>
      </c>
      <c r="F46" s="17">
        <v>0</v>
      </c>
      <c r="G46" s="17">
        <v>50.93</v>
      </c>
      <c r="H46" s="17">
        <v>50.93</v>
      </c>
      <c r="I46" s="35" t="s">
        <v>47</v>
      </c>
      <c r="J46" s="40" t="s">
        <v>48</v>
      </c>
    </row>
    <row r="47" customHeight="1" spans="1:10">
      <c r="A47" s="13"/>
      <c r="B47" s="14"/>
      <c r="C47" s="17"/>
      <c r="D47" s="16"/>
      <c r="E47" s="17"/>
      <c r="F47" s="17">
        <v>0</v>
      </c>
      <c r="G47" s="17">
        <v>0</v>
      </c>
      <c r="H47" s="17">
        <f t="shared" si="6"/>
        <v>0</v>
      </c>
      <c r="I47" s="35"/>
      <c r="J47" s="41"/>
    </row>
    <row r="48" s="1" customFormat="1" customHeight="1" spans="1:10">
      <c r="A48" s="19"/>
      <c r="B48" s="20" t="s">
        <v>49</v>
      </c>
      <c r="C48" s="21">
        <f>SUM(C46)</f>
        <v>0</v>
      </c>
      <c r="D48" s="21">
        <f t="shared" ref="D48:E48" si="11">SUM(D46)</f>
        <v>0</v>
      </c>
      <c r="E48" s="21">
        <f t="shared" si="11"/>
        <v>0</v>
      </c>
      <c r="F48" s="21">
        <f>SUM(F46:F47)</f>
        <v>0</v>
      </c>
      <c r="G48" s="21">
        <f t="shared" ref="G48:H48" si="12">SUM(G46:G47)</f>
        <v>50.93</v>
      </c>
      <c r="H48" s="21">
        <f t="shared" si="12"/>
        <v>50.93</v>
      </c>
      <c r="I48" s="38"/>
      <c r="J48" s="42"/>
    </row>
    <row r="49" customHeight="1" spans="1:10">
      <c r="A49" s="13">
        <v>9</v>
      </c>
      <c r="B49" s="14" t="s">
        <v>50</v>
      </c>
      <c r="C49" s="17">
        <v>0</v>
      </c>
      <c r="D49" s="16"/>
      <c r="E49" s="17">
        <f>C49*D49</f>
        <v>0</v>
      </c>
      <c r="F49" s="17">
        <v>0</v>
      </c>
      <c r="G49" s="17">
        <v>0</v>
      </c>
      <c r="H49" s="17">
        <f t="shared" si="6"/>
        <v>0</v>
      </c>
      <c r="I49" s="35"/>
      <c r="J49" s="36" t="s">
        <v>51</v>
      </c>
    </row>
    <row r="50" customHeight="1" spans="1:10">
      <c r="A50" s="13"/>
      <c r="B50" s="14"/>
      <c r="C50" s="17"/>
      <c r="D50" s="16"/>
      <c r="E50" s="17"/>
      <c r="F50" s="17">
        <v>0</v>
      </c>
      <c r="G50" s="17">
        <v>0</v>
      </c>
      <c r="H50" s="17">
        <f t="shared" si="6"/>
        <v>0</v>
      </c>
      <c r="I50" s="35"/>
      <c r="J50" s="37"/>
    </row>
    <row r="51" customHeight="1" spans="1:10">
      <c r="A51" s="13"/>
      <c r="B51" s="14"/>
      <c r="C51" s="17"/>
      <c r="D51" s="16"/>
      <c r="E51" s="17"/>
      <c r="F51" s="17">
        <v>0</v>
      </c>
      <c r="G51" s="17">
        <v>0</v>
      </c>
      <c r="H51" s="17">
        <f t="shared" si="6"/>
        <v>0</v>
      </c>
      <c r="I51" s="35"/>
      <c r="J51" s="37"/>
    </row>
    <row r="52" s="1" customFormat="1" customHeight="1" spans="1:10">
      <c r="A52" s="19"/>
      <c r="B52" s="20" t="s">
        <v>52</v>
      </c>
      <c r="C52" s="21">
        <f>SUM(C49)</f>
        <v>0</v>
      </c>
      <c r="D52" s="21">
        <f t="shared" ref="D52:E52" si="13">SUM(D49)</f>
        <v>0</v>
      </c>
      <c r="E52" s="21">
        <f t="shared" si="13"/>
        <v>0</v>
      </c>
      <c r="F52" s="21">
        <f>SUM(F49:F51)</f>
        <v>0</v>
      </c>
      <c r="G52" s="21">
        <f t="shared" ref="G52:H52" si="14">SUM(G49:G51)</f>
        <v>0</v>
      </c>
      <c r="H52" s="21">
        <f t="shared" si="14"/>
        <v>0</v>
      </c>
      <c r="I52" s="38"/>
      <c r="J52" s="39"/>
    </row>
    <row r="53" customHeight="1" spans="1:10">
      <c r="A53" s="22">
        <v>10</v>
      </c>
      <c r="B53" s="14" t="s">
        <v>53</v>
      </c>
      <c r="C53" s="17">
        <v>0</v>
      </c>
      <c r="D53" s="16"/>
      <c r="E53" s="17">
        <f>C53*D53</f>
        <v>0</v>
      </c>
      <c r="F53" s="17">
        <v>85.3</v>
      </c>
      <c r="G53" s="17">
        <v>0</v>
      </c>
      <c r="H53" s="17">
        <v>85.3</v>
      </c>
      <c r="I53" s="35" t="s">
        <v>54</v>
      </c>
      <c r="J53" s="45"/>
    </row>
    <row r="54" customHeight="1" spans="1:10">
      <c r="A54" s="27"/>
      <c r="B54" s="14"/>
      <c r="C54" s="17"/>
      <c r="D54" s="16"/>
      <c r="E54" s="17"/>
      <c r="F54" s="17">
        <v>38</v>
      </c>
      <c r="G54" s="17">
        <v>0</v>
      </c>
      <c r="H54" s="17">
        <v>38</v>
      </c>
      <c r="I54" s="35" t="s">
        <v>55</v>
      </c>
      <c r="J54" s="46"/>
    </row>
    <row r="55" customHeight="1" spans="1:10">
      <c r="A55" s="27"/>
      <c r="B55" s="14"/>
      <c r="C55" s="17"/>
      <c r="D55" s="16"/>
      <c r="E55" s="17"/>
      <c r="F55" s="17">
        <v>0</v>
      </c>
      <c r="G55" s="17">
        <v>51.86</v>
      </c>
      <c r="H55" s="17">
        <v>51.86</v>
      </c>
      <c r="I55" s="35" t="s">
        <v>56</v>
      </c>
      <c r="J55" s="46"/>
    </row>
    <row r="56" customHeight="1" spans="1:10">
      <c r="A56" s="27"/>
      <c r="B56" s="14"/>
      <c r="C56" s="17"/>
      <c r="D56" s="16"/>
      <c r="E56" s="17"/>
      <c r="F56" s="17">
        <v>0</v>
      </c>
      <c r="G56" s="17">
        <v>0</v>
      </c>
      <c r="H56" s="17">
        <f t="shared" ref="H54:H59" si="15">F56+G56</f>
        <v>0</v>
      </c>
      <c r="I56" s="35"/>
      <c r="J56" s="46"/>
    </row>
    <row r="57" customHeight="1" spans="1:10">
      <c r="A57" s="27"/>
      <c r="B57" s="14"/>
      <c r="C57" s="17"/>
      <c r="D57" s="16"/>
      <c r="E57" s="17"/>
      <c r="F57" s="17">
        <v>0</v>
      </c>
      <c r="G57" s="17">
        <v>0</v>
      </c>
      <c r="H57" s="17">
        <f t="shared" si="15"/>
        <v>0</v>
      </c>
      <c r="I57" s="35"/>
      <c r="J57" s="46"/>
    </row>
    <row r="58" customHeight="1" spans="1:10">
      <c r="A58" s="27"/>
      <c r="B58" s="14"/>
      <c r="C58" s="17"/>
      <c r="D58" s="16"/>
      <c r="E58" s="17"/>
      <c r="F58" s="17">
        <v>0</v>
      </c>
      <c r="G58" s="17">
        <v>0</v>
      </c>
      <c r="H58" s="17">
        <f t="shared" si="15"/>
        <v>0</v>
      </c>
      <c r="I58" s="35"/>
      <c r="J58" s="46"/>
    </row>
    <row r="59" customHeight="1" spans="1:10">
      <c r="A59" s="24"/>
      <c r="B59" s="14"/>
      <c r="C59" s="17"/>
      <c r="D59" s="16"/>
      <c r="E59" s="17"/>
      <c r="F59" s="17">
        <v>0</v>
      </c>
      <c r="G59" s="17">
        <v>0</v>
      </c>
      <c r="H59" s="17">
        <f t="shared" si="15"/>
        <v>0</v>
      </c>
      <c r="I59" s="35"/>
      <c r="J59" s="46"/>
    </row>
    <row r="60" s="1" customFormat="1" customHeight="1" spans="1:10">
      <c r="A60" s="19"/>
      <c r="B60" s="20" t="s">
        <v>57</v>
      </c>
      <c r="C60" s="21">
        <f>SUM(C53)</f>
        <v>0</v>
      </c>
      <c r="D60" s="21">
        <f t="shared" ref="D60:E60" si="16">SUM(D53)</f>
        <v>0</v>
      </c>
      <c r="E60" s="21">
        <f t="shared" si="16"/>
        <v>0</v>
      </c>
      <c r="F60" s="21">
        <f>SUM(F53:F59)</f>
        <v>123.3</v>
      </c>
      <c r="G60" s="21">
        <f t="shared" ref="G60:H60" si="17">SUM(G53:G59)</f>
        <v>51.86</v>
      </c>
      <c r="H60" s="21">
        <f t="shared" si="17"/>
        <v>175.16</v>
      </c>
      <c r="I60" s="38"/>
      <c r="J60" s="47"/>
    </row>
    <row r="61" customHeight="1" spans="1:10">
      <c r="A61" s="19"/>
      <c r="B61" s="20" t="s">
        <v>58</v>
      </c>
      <c r="C61" s="21">
        <f>SUM(C60,C52,C48,C45,C40,C35,C29,C21,C16,C13)</f>
        <v>20000</v>
      </c>
      <c r="D61" s="21">
        <f t="shared" ref="D61:H61" si="18">SUM(D60,D52,D48,D45,D40,D35,D29,D21,D16,D13)</f>
        <v>0</v>
      </c>
      <c r="E61" s="21">
        <f t="shared" si="18"/>
        <v>20000</v>
      </c>
      <c r="F61" s="21">
        <f t="shared" si="18"/>
        <v>13197.78</v>
      </c>
      <c r="G61" s="21">
        <f t="shared" si="18"/>
        <v>2032.94</v>
      </c>
      <c r="H61" s="21">
        <f t="shared" si="18"/>
        <v>15694.72</v>
      </c>
      <c r="I61" s="38"/>
      <c r="J61" s="48"/>
    </row>
    <row r="65" customHeight="1" spans="1:9">
      <c r="A65" s="49" t="s">
        <v>59</v>
      </c>
      <c r="B65" s="50"/>
      <c r="C65" s="51" t="s">
        <v>60</v>
      </c>
      <c r="D65" s="51"/>
      <c r="E65" s="51" t="s">
        <v>61</v>
      </c>
      <c r="F65" s="51"/>
      <c r="G65" s="51" t="s">
        <v>62</v>
      </c>
      <c r="H65" s="51"/>
      <c r="I65" s="57" t="s">
        <v>63</v>
      </c>
    </row>
    <row r="66" customHeight="1" spans="1:9">
      <c r="A66" s="52">
        <f>E61</f>
        <v>20000</v>
      </c>
      <c r="B66" s="53"/>
      <c r="C66" s="53">
        <f>H61</f>
        <v>15694.72</v>
      </c>
      <c r="D66" s="53"/>
      <c r="E66" s="53">
        <f>F61</f>
        <v>13197.78</v>
      </c>
      <c r="F66" s="53"/>
      <c r="G66" s="53">
        <f>G61</f>
        <v>2032.94</v>
      </c>
      <c r="H66" s="53"/>
      <c r="I66" s="58">
        <f>A66-C66</f>
        <v>4305.28</v>
      </c>
    </row>
    <row r="68" customHeight="1" spans="1:9">
      <c r="A68" s="54" t="s">
        <v>64</v>
      </c>
      <c r="B68" s="55"/>
      <c r="C68" s="56" t="s">
        <v>65</v>
      </c>
      <c r="D68" s="54"/>
      <c r="E68" s="54" t="s">
        <v>66</v>
      </c>
      <c r="F68" s="54"/>
      <c r="G68" s="54" t="s">
        <v>67</v>
      </c>
      <c r="H68" s="54"/>
      <c r="I68" s="55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0"/>
    <mergeCell ref="A22:A28"/>
    <mergeCell ref="A30:A34"/>
    <mergeCell ref="A36:A39"/>
    <mergeCell ref="A41:A44"/>
    <mergeCell ref="A46:A47"/>
    <mergeCell ref="A49:A51"/>
    <mergeCell ref="A53:A59"/>
    <mergeCell ref="B6:B7"/>
    <mergeCell ref="B8:B12"/>
    <mergeCell ref="B14:B15"/>
    <mergeCell ref="B17:B20"/>
    <mergeCell ref="B22:B28"/>
    <mergeCell ref="B30:B34"/>
    <mergeCell ref="B36:B39"/>
    <mergeCell ref="B41:B44"/>
    <mergeCell ref="B46:B47"/>
    <mergeCell ref="B49:B51"/>
    <mergeCell ref="B53:B59"/>
    <mergeCell ref="C8:C12"/>
    <mergeCell ref="C14:C15"/>
    <mergeCell ref="C17:C20"/>
    <mergeCell ref="C22:C28"/>
    <mergeCell ref="C30:C34"/>
    <mergeCell ref="C36:C39"/>
    <mergeCell ref="C41:C44"/>
    <mergeCell ref="C46:C47"/>
    <mergeCell ref="C49:C51"/>
    <mergeCell ref="C53:C59"/>
    <mergeCell ref="D8:D12"/>
    <mergeCell ref="D14:D15"/>
    <mergeCell ref="D17:D20"/>
    <mergeCell ref="D22:D28"/>
    <mergeCell ref="D30:D34"/>
    <mergeCell ref="D36:D39"/>
    <mergeCell ref="D41:D44"/>
    <mergeCell ref="D46:D47"/>
    <mergeCell ref="D49:D51"/>
    <mergeCell ref="D53:D59"/>
    <mergeCell ref="E8:E12"/>
    <mergeCell ref="E14:E15"/>
    <mergeCell ref="E17:E20"/>
    <mergeCell ref="E22:E28"/>
    <mergeCell ref="E30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1"/>
    <mergeCell ref="J22:J29"/>
    <mergeCell ref="J30:J35"/>
    <mergeCell ref="J36:J40"/>
    <mergeCell ref="J41:J45"/>
    <mergeCell ref="J46:J48"/>
    <mergeCell ref="J49:J52"/>
    <mergeCell ref="J53:J60"/>
    <mergeCell ref="H4:I5"/>
  </mergeCells>
  <pageMargins left="0.700694444444445" right="0.700694444444445" top="0.751388888888889" bottom="0.751388888888889" header="0.298611111111111" footer="0.298611111111111"/>
  <pageSetup paperSize="9" scale="51" orientation="portrait" horizontalDpi="600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2025-02-16T14:36:04Z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7C59243CBD48451CAB534291C6AAC3E8_13</vt:lpwstr>
  </property>
</Properties>
</file>