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2"/>
  </bookViews>
  <sheets>
    <sheet name="Sheet3" sheetId="3" state="hidden" r:id="rId1"/>
    <sheet name="预算单" sheetId="8" r:id="rId2"/>
    <sheet name="结算单" sheetId="10" r:id="rId3"/>
    <sheet name="机票账单" sheetId="9" r:id="rId4"/>
    <sheet name="交通报销" sheetId="11" r:id="rId5"/>
  </sheets>
  <calcPr calcId="125725"/>
</workbook>
</file>

<file path=xl/calcChain.xml><?xml version="1.0" encoding="utf-8"?>
<calcChain xmlns="http://schemas.openxmlformats.org/spreadsheetml/2006/main">
  <c r="F27" i="10"/>
  <c r="D10" s="1"/>
  <c r="F26"/>
  <c r="F25"/>
  <c r="F42"/>
  <c r="F43" s="1"/>
  <c r="E14" s="1"/>
  <c r="F38"/>
  <c r="F39" s="1"/>
  <c r="E13" s="1"/>
  <c r="F34"/>
  <c r="F35" s="1"/>
  <c r="D12" s="1"/>
  <c r="F31"/>
  <c r="E15" s="1"/>
  <c r="F30"/>
  <c r="F21"/>
  <c r="F22" s="1"/>
  <c r="D9" s="1"/>
  <c r="F25" i="8"/>
  <c r="F26" s="1"/>
  <c r="F21"/>
  <c r="F37"/>
  <c r="F38" s="1"/>
  <c r="F33"/>
  <c r="F34" s="1"/>
  <c r="F41"/>
  <c r="F42" s="1"/>
  <c r="E14" s="1"/>
  <c r="F29"/>
  <c r="F30" s="1"/>
  <c r="E15" s="1"/>
  <c r="F20"/>
  <c r="C46" i="10" l="1"/>
  <c r="F46" s="1"/>
  <c r="D11"/>
  <c r="D10" i="8"/>
  <c r="D12"/>
  <c r="F22"/>
  <c r="D11"/>
  <c r="E13"/>
  <c r="D16" i="10" l="1"/>
  <c r="D17" s="1"/>
  <c r="F47"/>
  <c r="C45" i="8"/>
  <c r="F45" s="1"/>
  <c r="D9"/>
  <c r="F46"/>
  <c r="D16"/>
  <c r="D17" s="1"/>
</calcChain>
</file>

<file path=xl/sharedStrings.xml><?xml version="1.0" encoding="utf-8"?>
<sst xmlns="http://schemas.openxmlformats.org/spreadsheetml/2006/main" count="234" uniqueCount="97">
  <si>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</si>
  <si>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</si>
  <si>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</si>
  <si>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</si>
  <si>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</si>
  <si>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</si>
  <si>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</si>
  <si>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</si>
  <si>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</si>
  <si>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</si>
  <si>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</si>
  <si>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</si>
  <si>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</si>
  <si>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</si>
  <si>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</si>
  <si>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</si>
  <si>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</si>
  <si>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</si>
  <si>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</si>
  <si>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</si>
  <si>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</si>
  <si>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</si>
  <si>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</si>
  <si>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</si>
  <si>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</si>
  <si>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</si>
  <si>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</si>
  <si>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</si>
  <si>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</si>
  <si>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</si>
  <si>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</si>
  <si>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</si>
  <si>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</si>
  <si>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</si>
  <si>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</si>
  <si>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</si>
  <si>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</si>
  <si>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</si>
  <si>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</si>
  <si>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</si>
  <si>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</si>
  <si>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</si>
  <si>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</si>
  <si>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</si>
  <si>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</si>
  <si>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</si>
  <si>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</si>
  <si>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</si>
  <si>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</si>
  <si>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t>数量价格预估，以实际为准</t>
    <phoneticPr fontId="25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</si>
  <si>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</si>
  <si>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t>礼品</t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</si>
  <si>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北京培训</t>
    </r>
    <phoneticPr fontId="7" type="noConversion"/>
  </si>
  <si>
    <t>三元桥喜来登酒店</t>
    <phoneticPr fontId="22" type="noConversion"/>
  </si>
  <si>
    <t>2</t>
    <phoneticPr fontId="22" type="noConversion"/>
  </si>
  <si>
    <r>
      <t>Project Date:           2018.12.5-7</t>
    </r>
    <r>
      <rPr>
        <sz val="12"/>
        <color indexed="8"/>
        <rFont val="宋体"/>
        <family val="3"/>
        <charset val="134"/>
      </rPr>
      <t>日</t>
    </r>
    <phoneticPr fontId="22" type="noConversion"/>
  </si>
  <si>
    <t>北京金隅喜来登酒店，含单早，数量预估，以实际为准。</t>
    <phoneticPr fontId="7" type="noConversion"/>
  </si>
  <si>
    <t>5</t>
  </si>
  <si>
    <t>姓名</t>
    <phoneticPr fontId="25" type="noConversion"/>
  </si>
  <si>
    <t>金额</t>
    <phoneticPr fontId="25" type="noConversion"/>
  </si>
  <si>
    <t>戚小昌</t>
    <phoneticPr fontId="25" type="noConversion"/>
  </si>
  <si>
    <t>专家活动场地接送</t>
    <phoneticPr fontId="25" type="noConversion"/>
  </si>
  <si>
    <t>专家培训学校接送</t>
    <phoneticPr fontId="25" type="noConversion"/>
  </si>
  <si>
    <t>三位老师机场接送</t>
    <phoneticPr fontId="25" type="noConversion"/>
  </si>
  <si>
    <t>康辉集团北京国国际会议展览有限公司</t>
  </si>
  <si>
    <t>序号</t>
  </si>
  <si>
    <t>姓名</t>
  </si>
  <si>
    <t>电话</t>
  </si>
  <si>
    <t>身份证号</t>
  </si>
  <si>
    <t>往返城市</t>
  </si>
  <si>
    <t>去程航班</t>
  </si>
  <si>
    <t>价格</t>
  </si>
  <si>
    <t>回程航班</t>
  </si>
  <si>
    <t>罗伟春</t>
  </si>
  <si>
    <t>441481198308040914</t>
  </si>
  <si>
    <t>广州-沈阳往返</t>
  </si>
  <si>
    <t>CZ3203</t>
  </si>
  <si>
    <t>CZ3106</t>
  </si>
  <si>
    <t>叶慧</t>
  </si>
  <si>
    <t>330302198311136530</t>
  </si>
  <si>
    <t>温州-沈阳往返</t>
  </si>
  <si>
    <t>CA1568</t>
  </si>
  <si>
    <t>MU5134</t>
  </si>
  <si>
    <t>丁浩</t>
  </si>
  <si>
    <t>320204198308193011</t>
  </si>
  <si>
    <t>无锡-北京往返</t>
  </si>
  <si>
    <t>ZH9158</t>
  </si>
  <si>
    <t>MU2732</t>
  </si>
  <si>
    <t>小计</t>
  </si>
  <si>
    <t>总价</t>
  </si>
  <si>
    <t>详情请参看sheet3</t>
    <phoneticPr fontId="25" type="noConversion"/>
  </si>
  <si>
    <t>打车票报销</t>
    <phoneticPr fontId="7" type="noConversion"/>
  </si>
  <si>
    <t>详情请参看sheet4</t>
    <phoneticPr fontId="25" type="noConversion"/>
  </si>
  <si>
    <t>1</t>
    <phoneticPr fontId="25" type="noConversion"/>
  </si>
  <si>
    <t>陈亚玲</t>
    <phoneticPr fontId="25" type="noConversion"/>
  </si>
  <si>
    <t>北京金隅喜来登酒店，含单早。</t>
    <phoneticPr fontId="7" type="noConversion"/>
  </si>
  <si>
    <t>3</t>
    <phoneticPr fontId="22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</si>
</sst>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  <numFmt numFmtId="180" formatCode="0_ 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BMW Group Condensed"/>
      <family val="2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BMW Group Condensed"/>
      <family val="2"/>
    </font>
    <font>
      <b/>
      <sz val="20"/>
      <color theme="1"/>
      <name val="宋体"/>
      <family val="3"/>
      <charset val="134"/>
      <scheme val="minor"/>
    </font>
    <font>
      <sz val="12"/>
      <color indexed="8"/>
      <name val="Dialog"/>
      <family val="2"/>
    </font>
    <font>
      <sz val="10"/>
      <name val="BMW Type Global Regular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3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24" fillId="0" borderId="0" applyProtection="0"/>
    <xf numFmtId="0" fontId="34" fillId="0" borderId="0" applyProtection="0"/>
    <xf numFmtId="0" fontId="2" fillId="0" borderId="0">
      <alignment vertical="center"/>
    </xf>
    <xf numFmtId="0" fontId="13" fillId="0" borderId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3" fillId="0" borderId="0" applyProtection="0"/>
    <xf numFmtId="0" fontId="35" fillId="0" borderId="0"/>
    <xf numFmtId="0" fontId="13" fillId="0" borderId="0"/>
    <xf numFmtId="0" fontId="41" fillId="0" borderId="0"/>
    <xf numFmtId="0" fontId="42" fillId="0" borderId="0" applyFill="0" applyProtection="0">
      <alignment vertical="center"/>
    </xf>
    <xf numFmtId="0" fontId="41" fillId="0" borderId="0"/>
    <xf numFmtId="0" fontId="43" fillId="0" borderId="0">
      <alignment vertical="center"/>
    </xf>
    <xf numFmtId="0" fontId="43" fillId="0" borderId="0">
      <alignment vertical="center"/>
    </xf>
    <xf numFmtId="0" fontId="33" fillId="0" borderId="0"/>
    <xf numFmtId="0" fontId="41" fillId="0" borderId="0"/>
    <xf numFmtId="0" fontId="43" fillId="0" borderId="0">
      <alignment vertical="center"/>
    </xf>
    <xf numFmtId="0" fontId="41" fillId="0" borderId="0"/>
    <xf numFmtId="0" fontId="41" fillId="0" borderId="0"/>
    <xf numFmtId="0" fontId="43" fillId="0" borderId="0">
      <alignment vertical="center"/>
    </xf>
    <xf numFmtId="0" fontId="41" fillId="0" borderId="0"/>
    <xf numFmtId="0" fontId="41" fillId="0" borderId="0"/>
    <xf numFmtId="0" fontId="43" fillId="0" borderId="0">
      <alignment vertical="center"/>
    </xf>
    <xf numFmtId="0" fontId="42" fillId="0" borderId="0" applyFill="0" applyProtection="0"/>
  </cellStyleXfs>
  <cellXfs count="149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26" fillId="0" borderId="4" xfId="2" applyNumberFormat="1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>
      <alignment vertical="center"/>
    </xf>
    <xf numFmtId="0" fontId="1" fillId="0" borderId="0" xfId="8">
      <alignment vertical="center"/>
    </xf>
    <xf numFmtId="0" fontId="28" fillId="0" borderId="0" xfId="8" applyFont="1" applyAlignment="1">
      <alignment horizontal="center" vertical="center"/>
    </xf>
    <xf numFmtId="0" fontId="30" fillId="6" borderId="4" xfId="8" applyFont="1" applyFill="1" applyBorder="1" applyAlignment="1">
      <alignment horizontal="center" vertical="center"/>
    </xf>
    <xf numFmtId="0" fontId="31" fillId="0" borderId="0" xfId="8" applyFont="1">
      <alignment vertical="center"/>
    </xf>
    <xf numFmtId="0" fontId="1" fillId="0" borderId="9" xfId="8" applyBorder="1">
      <alignment vertical="center"/>
    </xf>
    <xf numFmtId="0" fontId="1" fillId="0" borderId="10" xfId="8" applyBorder="1">
      <alignment vertical="center"/>
    </xf>
    <xf numFmtId="0" fontId="1" fillId="0" borderId="11" xfId="8" applyBorder="1">
      <alignment vertical="center"/>
    </xf>
    <xf numFmtId="0" fontId="30" fillId="6" borderId="3" xfId="8" applyFont="1" applyFill="1" applyBorder="1" applyAlignment="1">
      <alignment horizontal="center" vertical="center"/>
    </xf>
    <xf numFmtId="0" fontId="30" fillId="6" borderId="5" xfId="8" applyFont="1" applyFill="1" applyBorder="1" applyAlignment="1">
      <alignment horizontal="center" vertical="center"/>
    </xf>
    <xf numFmtId="0" fontId="28" fillId="0" borderId="3" xfId="8" applyFont="1" applyFill="1" applyBorder="1" applyAlignment="1">
      <alignment horizontal="center" vertical="center"/>
    </xf>
    <xf numFmtId="0" fontId="38" fillId="0" borderId="10" xfId="8" applyFont="1" applyBorder="1">
      <alignment vertical="center"/>
    </xf>
    <xf numFmtId="0" fontId="37" fillId="0" borderId="6" xfId="8" applyFont="1" applyFill="1" applyBorder="1" applyAlignment="1">
      <alignment horizontal="center" vertical="center"/>
    </xf>
    <xf numFmtId="49" fontId="37" fillId="0" borderId="19" xfId="8" applyNumberFormat="1" applyFont="1" applyFill="1" applyBorder="1" applyAlignment="1">
      <alignment horizontal="center" vertical="center"/>
    </xf>
    <xf numFmtId="49" fontId="36" fillId="0" borderId="19" xfId="8" applyNumberFormat="1" applyFont="1" applyFill="1" applyBorder="1" applyAlignment="1">
      <alignment horizontal="center" vertical="center"/>
    </xf>
    <xf numFmtId="0" fontId="36" fillId="0" borderId="19" xfId="8" applyFont="1" applyFill="1" applyBorder="1" applyAlignment="1">
      <alignment horizontal="center" vertical="center"/>
    </xf>
    <xf numFmtId="0" fontId="37" fillId="0" borderId="12" xfId="8" applyFont="1" applyBorder="1" applyAlignment="1">
      <alignment horizontal="center" vertical="center"/>
    </xf>
    <xf numFmtId="0" fontId="37" fillId="0" borderId="21" xfId="8" applyFont="1" applyBorder="1" applyAlignment="1">
      <alignment horizontal="center" vertical="center"/>
    </xf>
    <xf numFmtId="0" fontId="36" fillId="0" borderId="4" xfId="8" applyFont="1" applyBorder="1" applyAlignment="1">
      <alignment horizontal="center" vertical="center"/>
    </xf>
    <xf numFmtId="0" fontId="37" fillId="0" borderId="22" xfId="8" applyFont="1" applyBorder="1" applyAlignment="1">
      <alignment horizontal="center" vertical="center"/>
    </xf>
    <xf numFmtId="0" fontId="37" fillId="0" borderId="8" xfId="8" applyFont="1" applyBorder="1" applyAlignment="1">
      <alignment horizontal="center" vertical="center"/>
    </xf>
    <xf numFmtId="49" fontId="39" fillId="2" borderId="23" xfId="18" applyNumberFormat="1" applyFont="1" applyFill="1" applyBorder="1" applyAlignment="1">
      <alignment horizontal="center" vertical="center" wrapText="1" shrinkToFit="1"/>
    </xf>
    <xf numFmtId="180" fontId="40" fillId="0" borderId="4" xfId="9" applyNumberFormat="1" applyFont="1" applyFill="1" applyBorder="1" applyAlignment="1">
      <alignment horizontal="center" vertical="center" wrapText="1"/>
    </xf>
    <xf numFmtId="49" fontId="40" fillId="0" borderId="4" xfId="9" applyNumberFormat="1" applyFont="1" applyFill="1" applyBorder="1" applyAlignment="1">
      <alignment horizontal="center" vertical="center" wrapText="1"/>
    </xf>
    <xf numFmtId="0" fontId="29" fillId="0" borderId="6" xfId="8" applyFont="1" applyFill="1" applyBorder="1" applyAlignment="1">
      <alignment horizontal="center" vertical="center"/>
    </xf>
    <xf numFmtId="49" fontId="39" fillId="2" borderId="4" xfId="18" applyNumberFormat="1" applyFont="1" applyFill="1" applyBorder="1" applyAlignment="1">
      <alignment horizontal="center" vertical="center" wrapText="1" shrinkToFit="1"/>
    </xf>
    <xf numFmtId="0" fontId="28" fillId="0" borderId="4" xfId="8" applyFont="1" applyBorder="1" applyAlignment="1">
      <alignment horizontal="center" vertical="center"/>
    </xf>
    <xf numFmtId="49" fontId="24" fillId="2" borderId="23" xfId="18" applyNumberFormat="1" applyFont="1" applyFill="1" applyBorder="1" applyAlignment="1">
      <alignment horizontal="center" vertical="center" wrapText="1" shrinkToFit="1"/>
    </xf>
    <xf numFmtId="0" fontId="44" fillId="0" borderId="4" xfId="2" applyNumberFormat="1" applyFont="1" applyFill="1" applyBorder="1" applyAlignment="1">
      <alignment horizontal="center" vertical="center" wrapText="1"/>
    </xf>
    <xf numFmtId="178" fontId="44" fillId="0" borderId="4" xfId="2" applyNumberFormat="1" applyFont="1" applyFill="1" applyBorder="1" applyAlignment="1">
      <alignment horizontal="right" vertical="center" wrapText="1"/>
    </xf>
    <xf numFmtId="0" fontId="44" fillId="0" borderId="4" xfId="2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14" fillId="6" borderId="3" xfId="3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0" fontId="32" fillId="0" borderId="20" xfId="8" applyFont="1" applyFill="1" applyBorder="1" applyAlignment="1">
      <alignment horizontal="center" vertical="center"/>
    </xf>
    <xf numFmtId="0" fontId="32" fillId="0" borderId="16" xfId="8" applyFont="1" applyFill="1" applyBorder="1" applyAlignment="1">
      <alignment horizontal="center" vertical="center"/>
    </xf>
    <xf numFmtId="0" fontId="32" fillId="0" borderId="17" xfId="8" applyFont="1" applyFill="1" applyBorder="1" applyAlignment="1">
      <alignment horizontal="center" vertical="center"/>
    </xf>
    <xf numFmtId="49" fontId="44" fillId="0" borderId="4" xfId="2" applyNumberFormat="1" applyFont="1" applyFill="1" applyBorder="1" applyAlignment="1">
      <alignment horizontal="center" vertical="center" wrapText="1"/>
    </xf>
  </cellXfs>
  <cellStyles count="34">
    <cellStyle name="Hyperlink 5" xfId="14"/>
    <cellStyle name="Normal 2" xfId="1"/>
    <cellStyle name="Normal 2 4" xfId="13"/>
    <cellStyle name="Normal 2 4 2" xfId="16"/>
    <cellStyle name="Normal 3" xfId="12"/>
    <cellStyle name="Normal 3 2" xfId="15"/>
    <cellStyle name="Normal_Sheet1" xfId="2"/>
    <cellStyle name="Standard 5" xfId="17"/>
    <cellStyle name="常规" xfId="0" builtinId="0"/>
    <cellStyle name="常规 11" xfId="20"/>
    <cellStyle name="常规 14" xfId="3"/>
    <cellStyle name="常规 2" xfId="7"/>
    <cellStyle name="常规 2 2" xfId="9"/>
    <cellStyle name="常规 2 2 2" xfId="28"/>
    <cellStyle name="常规 2 3" xfId="30"/>
    <cellStyle name="常规 2 4" xfId="21"/>
    <cellStyle name="常规 3" xfId="8"/>
    <cellStyle name="常规 3 2" xfId="18"/>
    <cellStyle name="常规 3 2 2" xfId="23"/>
    <cellStyle name="常规 3 2 3" xfId="29"/>
    <cellStyle name="常规 3 2 3 2" xfId="32"/>
    <cellStyle name="常规 3 2 4" xfId="26"/>
    <cellStyle name="常规 3 3" xfId="4"/>
    <cellStyle name="常规 3 3 2" xfId="22"/>
    <cellStyle name="常规 4" xfId="25"/>
    <cellStyle name="常规 4 2 2 2" xfId="10"/>
    <cellStyle name="常规 5" xfId="27"/>
    <cellStyle name="常规 5 2" xfId="31"/>
    <cellStyle name="常规 6" xfId="24"/>
    <cellStyle name="常规 7" xfId="33"/>
    <cellStyle name="常规 8" xfId="19"/>
    <cellStyle name="常规 9" xfId="5"/>
    <cellStyle name="超链接 3 2 2" xfId="11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opLeftCell="A4" zoomScale="90" zoomScaleNormal="90" workbookViewId="0">
      <selection activeCell="E33" sqref="E33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15" t="s">
        <v>44</v>
      </c>
      <c r="B1" s="116"/>
      <c r="C1" s="116"/>
      <c r="D1" s="116"/>
      <c r="E1" s="116"/>
      <c r="F1" s="116"/>
      <c r="G1" s="11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52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55</v>
      </c>
      <c r="C4" s="45"/>
      <c r="D4" s="64"/>
      <c r="E4" s="46"/>
      <c r="F4" s="45"/>
      <c r="G4" s="47"/>
    </row>
    <row r="5" spans="1:7" ht="20.100000000000001" customHeight="1">
      <c r="A5" s="30"/>
      <c r="B5" s="118" t="s">
        <v>19</v>
      </c>
      <c r="C5" s="118"/>
      <c r="D5" s="118"/>
      <c r="E5" s="118"/>
      <c r="F5" s="118"/>
      <c r="G5" s="48"/>
    </row>
    <row r="6" spans="1:7" ht="20.100000000000001" customHeight="1">
      <c r="A6" s="30"/>
      <c r="B6" s="118" t="s">
        <v>20</v>
      </c>
      <c r="C6" s="119"/>
      <c r="D6" s="119"/>
      <c r="E6" s="119"/>
      <c r="F6" s="119"/>
      <c r="G6" s="120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21" t="s">
        <v>5</v>
      </c>
      <c r="C8" s="121"/>
      <c r="D8" s="121" t="s">
        <v>6</v>
      </c>
      <c r="E8" s="121"/>
      <c r="F8" s="37" t="s">
        <v>7</v>
      </c>
      <c r="G8" s="38" t="s">
        <v>8</v>
      </c>
    </row>
    <row r="9" spans="1:7" ht="32.1" customHeight="1">
      <c r="A9" s="32" t="s">
        <v>0</v>
      </c>
      <c r="B9" s="111" t="s">
        <v>23</v>
      </c>
      <c r="C9" s="112"/>
      <c r="D9" s="113">
        <f>F22</f>
        <v>8300</v>
      </c>
      <c r="E9" s="114"/>
      <c r="F9" s="39"/>
      <c r="G9" s="40"/>
    </row>
    <row r="10" spans="1:7" ht="32.1" customHeight="1">
      <c r="A10" s="32" t="s">
        <v>1</v>
      </c>
      <c r="B10" s="111" t="s">
        <v>32</v>
      </c>
      <c r="C10" s="112"/>
      <c r="D10" s="113">
        <f>F26</f>
        <v>900</v>
      </c>
      <c r="E10" s="114"/>
      <c r="F10" s="39"/>
      <c r="G10" s="40"/>
    </row>
    <row r="11" spans="1:7" ht="32.1" customHeight="1">
      <c r="A11" s="32" t="s">
        <v>3</v>
      </c>
      <c r="B11" s="111" t="s">
        <v>29</v>
      </c>
      <c r="C11" s="112"/>
      <c r="D11" s="113">
        <f>F30</f>
        <v>13200</v>
      </c>
      <c r="E11" s="114"/>
      <c r="F11" s="39"/>
      <c r="G11" s="40"/>
    </row>
    <row r="12" spans="1:7" ht="32.1" customHeight="1">
      <c r="A12" s="32" t="s">
        <v>4</v>
      </c>
      <c r="B12" s="111" t="s">
        <v>28</v>
      </c>
      <c r="C12" s="112"/>
      <c r="D12" s="113">
        <f>F34</f>
        <v>2500</v>
      </c>
      <c r="E12" s="114"/>
      <c r="F12" s="39"/>
      <c r="G12" s="40"/>
    </row>
    <row r="13" spans="1:7" ht="32.1" customHeight="1">
      <c r="A13" s="32" t="s">
        <v>36</v>
      </c>
      <c r="B13" s="57" t="s">
        <v>42</v>
      </c>
      <c r="C13" s="61"/>
      <c r="D13" s="62"/>
      <c r="E13" s="63">
        <f>F38</f>
        <v>1500</v>
      </c>
      <c r="F13" s="39"/>
      <c r="G13" s="40"/>
    </row>
    <row r="14" spans="1:7" ht="32.1" customHeight="1">
      <c r="A14" s="32" t="s">
        <v>41</v>
      </c>
      <c r="B14" s="57" t="s">
        <v>43</v>
      </c>
      <c r="C14" s="61"/>
      <c r="D14" s="62"/>
      <c r="E14" s="63">
        <f>F42</f>
        <v>4000</v>
      </c>
      <c r="F14" s="39"/>
      <c r="G14" s="40"/>
    </row>
    <row r="15" spans="1:7" ht="32.1" customHeight="1">
      <c r="A15" s="32" t="s">
        <v>46</v>
      </c>
      <c r="B15" s="57" t="s">
        <v>45</v>
      </c>
      <c r="C15" s="67"/>
      <c r="D15" s="68"/>
      <c r="E15" s="71">
        <f>-F30*0.06</f>
        <v>-792</v>
      </c>
      <c r="F15" s="39"/>
      <c r="G15" s="40"/>
    </row>
    <row r="16" spans="1:7" ht="32.1" customHeight="1">
      <c r="A16" s="32" t="s">
        <v>47</v>
      </c>
      <c r="B16" s="129" t="s">
        <v>17</v>
      </c>
      <c r="C16" s="130"/>
      <c r="D16" s="131">
        <f>F45</f>
        <v>1824</v>
      </c>
      <c r="E16" s="132"/>
      <c r="F16" s="39"/>
      <c r="G16" s="40" t="s">
        <v>9</v>
      </c>
    </row>
    <row r="17" spans="1:7" ht="32.1" customHeight="1">
      <c r="A17" s="124" t="s">
        <v>10</v>
      </c>
      <c r="B17" s="125"/>
      <c r="C17" s="126"/>
      <c r="D17" s="127">
        <f>SUM(D9:E16)</f>
        <v>31432</v>
      </c>
      <c r="E17" s="12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72">
        <v>3</v>
      </c>
      <c r="F20" s="25">
        <f>C20*D20*E20</f>
        <v>7500</v>
      </c>
      <c r="G20" s="70" t="s">
        <v>49</v>
      </c>
    </row>
    <row r="21" spans="1:7" s="17" customFormat="1" ht="32.1" customHeight="1">
      <c r="A21" s="22">
        <v>2</v>
      </c>
      <c r="B21" s="69" t="s">
        <v>48</v>
      </c>
      <c r="C21" s="53">
        <v>400</v>
      </c>
      <c r="D21" s="54">
        <v>1</v>
      </c>
      <c r="E21" s="72">
        <v>2</v>
      </c>
      <c r="F21" s="25">
        <f>C21*D21*E21</f>
        <v>800</v>
      </c>
      <c r="G21" s="70" t="s">
        <v>49</v>
      </c>
    </row>
    <row r="22" spans="1:7" ht="32.1" customHeight="1">
      <c r="A22" s="122" t="s">
        <v>26</v>
      </c>
      <c r="B22" s="123"/>
      <c r="C22" s="123"/>
      <c r="D22" s="123"/>
      <c r="E22" s="123"/>
      <c r="F22" s="18">
        <f>SUM(F20:F21)</f>
        <v>8300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3</v>
      </c>
      <c r="F25" s="25">
        <f>C25*D25*E25</f>
        <v>900</v>
      </c>
      <c r="G25" s="70" t="s">
        <v>49</v>
      </c>
    </row>
    <row r="26" spans="1:7" ht="32.1" customHeight="1">
      <c r="A26" s="122" t="s">
        <v>34</v>
      </c>
      <c r="B26" s="123"/>
      <c r="C26" s="123"/>
      <c r="D26" s="123"/>
      <c r="E26" s="123"/>
      <c r="F26" s="18">
        <f>SUM(F25:F25)</f>
        <v>900</v>
      </c>
      <c r="G26" s="43"/>
    </row>
    <row r="27" spans="1:7" ht="20.100000000000001" customHeight="1">
      <c r="A27" s="10"/>
      <c r="B27" s="11"/>
      <c r="C27" s="12"/>
      <c r="D27" s="11"/>
      <c r="E27" s="13"/>
      <c r="F27" s="14"/>
      <c r="G27" s="15"/>
    </row>
    <row r="28" spans="1:7" ht="32.1" customHeight="1">
      <c r="A28" s="7" t="s">
        <v>24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31</v>
      </c>
    </row>
    <row r="29" spans="1:7" ht="63.9" customHeight="1">
      <c r="A29" s="22">
        <v>1</v>
      </c>
      <c r="B29" s="56" t="s">
        <v>53</v>
      </c>
      <c r="C29" s="16">
        <v>1100</v>
      </c>
      <c r="D29" s="19">
        <v>4</v>
      </c>
      <c r="E29" s="73">
        <v>3</v>
      </c>
      <c r="F29" s="65">
        <f>C29*D29*E29</f>
        <v>13200</v>
      </c>
      <c r="G29" s="70" t="s">
        <v>56</v>
      </c>
    </row>
    <row r="30" spans="1:7" ht="32.1" customHeight="1">
      <c r="A30" s="122" t="s">
        <v>27</v>
      </c>
      <c r="B30" s="123"/>
      <c r="C30" s="123"/>
      <c r="D30" s="123"/>
      <c r="E30" s="123"/>
      <c r="F30" s="66">
        <f>F29</f>
        <v>13200</v>
      </c>
      <c r="G30" s="43"/>
    </row>
    <row r="31" spans="1:7" ht="20.100000000000001" customHeight="1">
      <c r="A31" s="140"/>
      <c r="B31" s="141"/>
      <c r="C31" s="141"/>
      <c r="D31" s="135"/>
      <c r="E31" s="135"/>
      <c r="F31" s="135"/>
      <c r="G31" s="136"/>
    </row>
    <row r="32" spans="1:7" ht="32.1" customHeight="1">
      <c r="A32" s="7" t="s">
        <v>25</v>
      </c>
      <c r="B32" s="29" t="s">
        <v>5</v>
      </c>
      <c r="C32" s="8" t="s">
        <v>11</v>
      </c>
      <c r="D32" s="29" t="s">
        <v>12</v>
      </c>
      <c r="E32" s="29" t="s">
        <v>13</v>
      </c>
      <c r="F32" s="8" t="s">
        <v>14</v>
      </c>
      <c r="G32" s="9" t="s">
        <v>8</v>
      </c>
    </row>
    <row r="33" spans="1:7" s="17" customFormat="1" ht="32.1" customHeight="1">
      <c r="A33" s="22">
        <v>1</v>
      </c>
      <c r="B33" s="55" t="s">
        <v>50</v>
      </c>
      <c r="C33" s="53">
        <v>500</v>
      </c>
      <c r="D33" s="19">
        <v>1</v>
      </c>
      <c r="E33" s="73">
        <v>5</v>
      </c>
      <c r="F33" s="25">
        <f>C33*D33*E33</f>
        <v>2500</v>
      </c>
      <c r="G33" s="70" t="s">
        <v>49</v>
      </c>
    </row>
    <row r="34" spans="1:7" ht="32.1" customHeight="1">
      <c r="A34" s="142" t="s">
        <v>30</v>
      </c>
      <c r="B34" s="143"/>
      <c r="C34" s="143"/>
      <c r="D34" s="143"/>
      <c r="E34" s="144"/>
      <c r="F34" s="18">
        <f>SUM(F33:F33)</f>
        <v>2500</v>
      </c>
      <c r="G34" s="43"/>
    </row>
    <row r="35" spans="1:7" ht="20.100000000000001" customHeight="1">
      <c r="A35" s="134"/>
      <c r="B35" s="135"/>
      <c r="C35" s="135"/>
      <c r="D35" s="135"/>
      <c r="E35" s="135"/>
      <c r="F35" s="135"/>
      <c r="G35" s="136"/>
    </row>
    <row r="36" spans="1:7" ht="32.1" customHeight="1">
      <c r="A36" s="58" t="s">
        <v>40</v>
      </c>
      <c r="B36" s="29" t="s">
        <v>37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ht="32.1" customHeight="1">
      <c r="A37" s="22">
        <v>1</v>
      </c>
      <c r="B37" s="59" t="s">
        <v>51</v>
      </c>
      <c r="C37" s="16">
        <v>300</v>
      </c>
      <c r="D37" s="19">
        <v>1</v>
      </c>
      <c r="E37" s="75" t="s">
        <v>57</v>
      </c>
      <c r="F37" s="25">
        <f>C37*D37*E37</f>
        <v>1500</v>
      </c>
      <c r="G37" s="70" t="s">
        <v>49</v>
      </c>
    </row>
    <row r="38" spans="1:7" ht="32.1" customHeight="1">
      <c r="A38" s="133" t="s">
        <v>40</v>
      </c>
      <c r="B38" s="123"/>
      <c r="C38" s="123"/>
      <c r="D38" s="123"/>
      <c r="E38" s="123"/>
      <c r="F38" s="18">
        <f>SUM(F37:F37)</f>
        <v>1500</v>
      </c>
      <c r="G38" s="43"/>
    </row>
    <row r="39" spans="1:7" ht="20.100000000000001" customHeight="1">
      <c r="A39" s="134"/>
      <c r="B39" s="135"/>
      <c r="C39" s="135"/>
      <c r="D39" s="135"/>
      <c r="E39" s="135"/>
      <c r="F39" s="135"/>
      <c r="G39" s="136"/>
    </row>
    <row r="40" spans="1:7" ht="32.1" customHeight="1">
      <c r="A40" s="58" t="s">
        <v>38</v>
      </c>
      <c r="B40" s="29" t="s">
        <v>37</v>
      </c>
      <c r="C40" s="8" t="s">
        <v>11</v>
      </c>
      <c r="D40" s="29" t="s">
        <v>12</v>
      </c>
      <c r="E40" s="29" t="s">
        <v>13</v>
      </c>
      <c r="F40" s="8" t="s">
        <v>14</v>
      </c>
      <c r="G40" s="9" t="s">
        <v>8</v>
      </c>
    </row>
    <row r="41" spans="1:7" ht="32.1" customHeight="1">
      <c r="A41" s="22">
        <v>1</v>
      </c>
      <c r="B41" s="59" t="s">
        <v>38</v>
      </c>
      <c r="C41" s="16">
        <v>400</v>
      </c>
      <c r="D41" s="19">
        <v>5</v>
      </c>
      <c r="E41" s="60" t="s">
        <v>54</v>
      </c>
      <c r="F41" s="25">
        <f>C41*D41*E41</f>
        <v>4000</v>
      </c>
      <c r="G41" s="26"/>
    </row>
    <row r="42" spans="1:7" ht="32.1" customHeight="1">
      <c r="A42" s="133" t="s">
        <v>38</v>
      </c>
      <c r="B42" s="123"/>
      <c r="C42" s="123"/>
      <c r="D42" s="123"/>
      <c r="E42" s="123"/>
      <c r="F42" s="18">
        <f>SUM(F41:F41)</f>
        <v>4000</v>
      </c>
      <c r="G42" s="43"/>
    </row>
    <row r="43" spans="1:7" ht="20.100000000000001" customHeight="1">
      <c r="A43" s="134"/>
      <c r="B43" s="135"/>
      <c r="C43" s="135"/>
      <c r="D43" s="135"/>
      <c r="E43" s="135"/>
      <c r="F43" s="135"/>
      <c r="G43" s="136"/>
    </row>
    <row r="44" spans="1:7" ht="32.1" customHeight="1">
      <c r="A44" s="7" t="s">
        <v>2</v>
      </c>
      <c r="B44" s="29" t="s">
        <v>5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23" t="s">
        <v>16</v>
      </c>
      <c r="C45" s="16">
        <f>F22+F26+F30+F34+F38+F42</f>
        <v>30400</v>
      </c>
      <c r="D45" s="19">
        <v>1</v>
      </c>
      <c r="E45" s="24">
        <v>0.06</v>
      </c>
      <c r="F45" s="25">
        <f>C45*D45*E45</f>
        <v>1824</v>
      </c>
      <c r="G45" s="26" t="s">
        <v>15</v>
      </c>
    </row>
    <row r="46" spans="1:7" ht="32.1" customHeight="1" thickBot="1">
      <c r="A46" s="137" t="s">
        <v>18</v>
      </c>
      <c r="B46" s="138"/>
      <c r="C46" s="138"/>
      <c r="D46" s="138"/>
      <c r="E46" s="139"/>
      <c r="F46" s="27">
        <f>SUM(F44:F45)</f>
        <v>1824</v>
      </c>
      <c r="G46" s="28"/>
    </row>
  </sheetData>
  <sheetProtection insertColumns="0" insertRows="0" insertHyperlinks="0"/>
  <mergeCells count="28">
    <mergeCell ref="A42:E42"/>
    <mergeCell ref="A43:G43"/>
    <mergeCell ref="A46:E46"/>
    <mergeCell ref="A30:E30"/>
    <mergeCell ref="A31:G31"/>
    <mergeCell ref="A34:E34"/>
    <mergeCell ref="A35:G35"/>
    <mergeCell ref="A38:E38"/>
    <mergeCell ref="A39:G39"/>
    <mergeCell ref="A26:E26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topLeftCell="A5" zoomScale="80" zoomScaleNormal="80" workbookViewId="0">
      <selection activeCell="D9" sqref="D9:E13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15" t="s">
        <v>44</v>
      </c>
      <c r="B1" s="116"/>
      <c r="C1" s="116"/>
      <c r="D1" s="116"/>
      <c r="E1" s="116"/>
      <c r="F1" s="116"/>
      <c r="G1" s="11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9" t="s">
        <v>52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55</v>
      </c>
      <c r="C4" s="45"/>
      <c r="D4" s="79"/>
      <c r="E4" s="46"/>
      <c r="F4" s="45"/>
      <c r="G4" s="47"/>
    </row>
    <row r="5" spans="1:7" ht="20.100000000000001" customHeight="1">
      <c r="A5" s="30"/>
      <c r="B5" s="118" t="s">
        <v>19</v>
      </c>
      <c r="C5" s="118"/>
      <c r="D5" s="118"/>
      <c r="E5" s="118"/>
      <c r="F5" s="118"/>
      <c r="G5" s="48"/>
    </row>
    <row r="6" spans="1:7" ht="20.100000000000001" customHeight="1">
      <c r="A6" s="30"/>
      <c r="B6" s="118" t="s">
        <v>20</v>
      </c>
      <c r="C6" s="119"/>
      <c r="D6" s="119"/>
      <c r="E6" s="119"/>
      <c r="F6" s="119"/>
      <c r="G6" s="120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21" t="s">
        <v>5</v>
      </c>
      <c r="C8" s="121"/>
      <c r="D8" s="121" t="s">
        <v>6</v>
      </c>
      <c r="E8" s="121"/>
      <c r="F8" s="37" t="s">
        <v>7</v>
      </c>
      <c r="G8" s="38" t="s">
        <v>8</v>
      </c>
    </row>
    <row r="9" spans="1:7" ht="32.1" customHeight="1">
      <c r="A9" s="32" t="s">
        <v>0</v>
      </c>
      <c r="B9" s="111" t="s">
        <v>23</v>
      </c>
      <c r="C9" s="112"/>
      <c r="D9" s="113">
        <f>F22</f>
        <v>12217.44</v>
      </c>
      <c r="E9" s="114"/>
      <c r="F9" s="39"/>
      <c r="G9" s="40"/>
    </row>
    <row r="10" spans="1:7" ht="32.1" customHeight="1">
      <c r="A10" s="32" t="s">
        <v>1</v>
      </c>
      <c r="B10" s="111" t="s">
        <v>32</v>
      </c>
      <c r="C10" s="112"/>
      <c r="D10" s="113">
        <f>F27</f>
        <v>3450</v>
      </c>
      <c r="E10" s="114"/>
      <c r="F10" s="39"/>
      <c r="G10" s="40"/>
    </row>
    <row r="11" spans="1:7" ht="32.1" customHeight="1">
      <c r="A11" s="32" t="s">
        <v>3</v>
      </c>
      <c r="B11" s="111" t="s">
        <v>29</v>
      </c>
      <c r="C11" s="112"/>
      <c r="D11" s="113">
        <f>F31</f>
        <v>13200</v>
      </c>
      <c r="E11" s="114"/>
      <c r="F11" s="39"/>
      <c r="G11" s="40"/>
    </row>
    <row r="12" spans="1:7" ht="32.1" customHeight="1">
      <c r="A12" s="32" t="s">
        <v>4</v>
      </c>
      <c r="B12" s="111" t="s">
        <v>28</v>
      </c>
      <c r="C12" s="112"/>
      <c r="D12" s="113">
        <f>F35</f>
        <v>2506</v>
      </c>
      <c r="E12" s="114"/>
      <c r="F12" s="39"/>
      <c r="G12" s="40"/>
    </row>
    <row r="13" spans="1:7" ht="32.1" customHeight="1">
      <c r="A13" s="32" t="s">
        <v>36</v>
      </c>
      <c r="B13" s="57" t="s">
        <v>42</v>
      </c>
      <c r="C13" s="76"/>
      <c r="D13" s="77"/>
      <c r="E13" s="78">
        <f>F39</f>
        <v>1464</v>
      </c>
      <c r="F13" s="39"/>
      <c r="G13" s="40"/>
    </row>
    <row r="14" spans="1:7" ht="32.1" customHeight="1">
      <c r="A14" s="32" t="s">
        <v>41</v>
      </c>
      <c r="B14" s="57" t="s">
        <v>43</v>
      </c>
      <c r="C14" s="76"/>
      <c r="D14" s="77"/>
      <c r="E14" s="78">
        <f>F43</f>
        <v>3600</v>
      </c>
      <c r="F14" s="39"/>
      <c r="G14" s="40"/>
    </row>
    <row r="15" spans="1:7" ht="32.1" customHeight="1">
      <c r="A15" s="32" t="s">
        <v>46</v>
      </c>
      <c r="B15" s="57" t="s">
        <v>45</v>
      </c>
      <c r="C15" s="76"/>
      <c r="D15" s="77"/>
      <c r="E15" s="71">
        <f>-F31*0.06</f>
        <v>-792</v>
      </c>
      <c r="F15" s="39"/>
      <c r="G15" s="40"/>
    </row>
    <row r="16" spans="1:7" ht="32.1" customHeight="1">
      <c r="A16" s="32" t="s">
        <v>47</v>
      </c>
      <c r="B16" s="129" t="s">
        <v>17</v>
      </c>
      <c r="C16" s="130"/>
      <c r="D16" s="131">
        <f>F46</f>
        <v>2186.2464</v>
      </c>
      <c r="E16" s="132"/>
      <c r="F16" s="39"/>
      <c r="G16" s="40" t="s">
        <v>9</v>
      </c>
    </row>
    <row r="17" spans="1:7" ht="32.1" customHeight="1">
      <c r="A17" s="124" t="s">
        <v>10</v>
      </c>
      <c r="B17" s="125"/>
      <c r="C17" s="126"/>
      <c r="D17" s="127">
        <f>SUM(D9:E16)</f>
        <v>37831.686400000006</v>
      </c>
      <c r="E17" s="12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11762</v>
      </c>
      <c r="D20" s="54">
        <v>1</v>
      </c>
      <c r="E20" s="108">
        <v>1</v>
      </c>
      <c r="F20" s="109">
        <v>11762</v>
      </c>
      <c r="G20" s="70" t="s">
        <v>90</v>
      </c>
    </row>
    <row r="21" spans="1:7" s="17" customFormat="1" ht="32.1" customHeight="1">
      <c r="A21" s="22">
        <v>2</v>
      </c>
      <c r="B21" s="69" t="s">
        <v>91</v>
      </c>
      <c r="C21" s="53">
        <v>455.44</v>
      </c>
      <c r="D21" s="54">
        <v>1</v>
      </c>
      <c r="E21" s="54">
        <v>1</v>
      </c>
      <c r="F21" s="25">
        <f>C21*D21*E21</f>
        <v>455.44</v>
      </c>
      <c r="G21" s="70" t="s">
        <v>92</v>
      </c>
    </row>
    <row r="22" spans="1:7" ht="32.1" customHeight="1">
      <c r="A22" s="122" t="s">
        <v>26</v>
      </c>
      <c r="B22" s="123"/>
      <c r="C22" s="123"/>
      <c r="D22" s="123"/>
      <c r="E22" s="123"/>
      <c r="F22" s="18">
        <f>SUM(F20:F21)</f>
        <v>12217.44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6</v>
      </c>
      <c r="F25" s="25">
        <f>C25*D25*E25</f>
        <v>1800</v>
      </c>
      <c r="G25" s="70" t="s">
        <v>63</v>
      </c>
    </row>
    <row r="26" spans="1:7" s="17" customFormat="1" ht="32.1" customHeight="1">
      <c r="A26" s="22">
        <v>2</v>
      </c>
      <c r="B26" s="69" t="s">
        <v>61</v>
      </c>
      <c r="C26" s="53">
        <v>550</v>
      </c>
      <c r="D26" s="54">
        <v>1</v>
      </c>
      <c r="E26" s="54">
        <v>3</v>
      </c>
      <c r="F26" s="25">
        <f>C26*D26*E26</f>
        <v>1650</v>
      </c>
      <c r="G26" s="70" t="s">
        <v>62</v>
      </c>
    </row>
    <row r="27" spans="1:7" ht="32.1" customHeight="1">
      <c r="A27" s="122" t="s">
        <v>34</v>
      </c>
      <c r="B27" s="123"/>
      <c r="C27" s="123"/>
      <c r="D27" s="123"/>
      <c r="E27" s="123"/>
      <c r="F27" s="18">
        <f>SUM(F25:F26)</f>
        <v>3450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56" t="s">
        <v>53</v>
      </c>
      <c r="C30" s="16">
        <v>1100</v>
      </c>
      <c r="D30" s="19">
        <v>4</v>
      </c>
      <c r="E30" s="110">
        <v>3</v>
      </c>
      <c r="F30" s="65">
        <f>C30*D30*E30</f>
        <v>13200</v>
      </c>
      <c r="G30" s="70" t="s">
        <v>95</v>
      </c>
    </row>
    <row r="31" spans="1:7" ht="32.1" customHeight="1">
      <c r="A31" s="122" t="s">
        <v>27</v>
      </c>
      <c r="B31" s="123"/>
      <c r="C31" s="123"/>
      <c r="D31" s="123"/>
      <c r="E31" s="123"/>
      <c r="F31" s="66">
        <f>F30</f>
        <v>13200</v>
      </c>
      <c r="G31" s="43"/>
    </row>
    <row r="32" spans="1:7" ht="20.100000000000001" customHeight="1">
      <c r="A32" s="140"/>
      <c r="B32" s="141"/>
      <c r="C32" s="141"/>
      <c r="D32" s="135"/>
      <c r="E32" s="135"/>
      <c r="F32" s="135"/>
      <c r="G32" s="136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5" t="s">
        <v>50</v>
      </c>
      <c r="C34" s="53">
        <v>2506</v>
      </c>
      <c r="D34" s="19">
        <v>1</v>
      </c>
      <c r="E34" s="110">
        <v>1</v>
      </c>
      <c r="F34" s="109">
        <f>C34*D34*E34</f>
        <v>2506</v>
      </c>
      <c r="G34" s="70"/>
    </row>
    <row r="35" spans="1:7" ht="32.1" customHeight="1">
      <c r="A35" s="142" t="s">
        <v>30</v>
      </c>
      <c r="B35" s="143"/>
      <c r="C35" s="143"/>
      <c r="D35" s="143"/>
      <c r="E35" s="144"/>
      <c r="F35" s="18">
        <f>SUM(F34:F34)</f>
        <v>2506</v>
      </c>
      <c r="G35" s="43"/>
    </row>
    <row r="36" spans="1:7" ht="20.100000000000001" customHeight="1">
      <c r="A36" s="134"/>
      <c r="B36" s="135"/>
      <c r="C36" s="135"/>
      <c r="D36" s="135"/>
      <c r="E36" s="135"/>
      <c r="F36" s="135"/>
      <c r="G36" s="136"/>
    </row>
    <row r="37" spans="1:7" ht="32.1" customHeight="1">
      <c r="A37" s="58" t="s">
        <v>40</v>
      </c>
      <c r="B37" s="29" t="s">
        <v>37</v>
      </c>
      <c r="C37" s="8" t="s">
        <v>11</v>
      </c>
      <c r="D37" s="29" t="s">
        <v>12</v>
      </c>
      <c r="E37" s="29" t="s">
        <v>13</v>
      </c>
      <c r="F37" s="8" t="s">
        <v>14</v>
      </c>
      <c r="G37" s="9" t="s">
        <v>8</v>
      </c>
    </row>
    <row r="38" spans="1:7" ht="32.1" customHeight="1">
      <c r="A38" s="22">
        <v>1</v>
      </c>
      <c r="B38" s="59" t="s">
        <v>51</v>
      </c>
      <c r="C38" s="16">
        <v>1464</v>
      </c>
      <c r="D38" s="19">
        <v>1</v>
      </c>
      <c r="E38" s="148" t="s">
        <v>93</v>
      </c>
      <c r="F38" s="109">
        <f>C38*D38*E38</f>
        <v>1464</v>
      </c>
      <c r="G38" s="70"/>
    </row>
    <row r="39" spans="1:7" ht="32.1" customHeight="1">
      <c r="A39" s="133" t="s">
        <v>40</v>
      </c>
      <c r="B39" s="123"/>
      <c r="C39" s="123"/>
      <c r="D39" s="123"/>
      <c r="E39" s="123"/>
      <c r="F39" s="18">
        <f>SUM(F38:F38)</f>
        <v>1464</v>
      </c>
      <c r="G39" s="43"/>
    </row>
    <row r="40" spans="1:7" ht="20.100000000000001" customHeight="1">
      <c r="A40" s="134"/>
      <c r="B40" s="135"/>
      <c r="C40" s="135"/>
      <c r="D40" s="135"/>
      <c r="E40" s="135"/>
      <c r="F40" s="135"/>
      <c r="G40" s="136"/>
    </row>
    <row r="41" spans="1:7" ht="32.1" customHeight="1">
      <c r="A41" s="58" t="s">
        <v>38</v>
      </c>
      <c r="B41" s="29" t="s">
        <v>37</v>
      </c>
      <c r="C41" s="8" t="s">
        <v>11</v>
      </c>
      <c r="D41" s="29" t="s">
        <v>12</v>
      </c>
      <c r="E41" s="29" t="s">
        <v>13</v>
      </c>
      <c r="F41" s="8" t="s">
        <v>14</v>
      </c>
      <c r="G41" s="9" t="s">
        <v>8</v>
      </c>
    </row>
    <row r="42" spans="1:7" ht="32.1" customHeight="1">
      <c r="A42" s="22">
        <v>1</v>
      </c>
      <c r="B42" s="59" t="s">
        <v>38</v>
      </c>
      <c r="C42" s="16">
        <v>400</v>
      </c>
      <c r="D42" s="19">
        <v>3</v>
      </c>
      <c r="E42" s="60" t="s">
        <v>96</v>
      </c>
      <c r="F42" s="25">
        <f>C42*D42*E42</f>
        <v>3600</v>
      </c>
      <c r="G42" s="26"/>
    </row>
    <row r="43" spans="1:7" ht="32.1" customHeight="1">
      <c r="A43" s="133" t="s">
        <v>38</v>
      </c>
      <c r="B43" s="123"/>
      <c r="C43" s="123"/>
      <c r="D43" s="123"/>
      <c r="E43" s="123"/>
      <c r="F43" s="18">
        <f>SUM(F42:F42)</f>
        <v>3600</v>
      </c>
      <c r="G43" s="43"/>
    </row>
    <row r="44" spans="1:7" ht="20.100000000000001" customHeight="1">
      <c r="A44" s="134"/>
      <c r="B44" s="135"/>
      <c r="C44" s="135"/>
      <c r="D44" s="135"/>
      <c r="E44" s="135"/>
      <c r="F44" s="135"/>
      <c r="G44" s="136"/>
    </row>
    <row r="45" spans="1:7" ht="32.1" customHeight="1">
      <c r="A45" s="7" t="s">
        <v>2</v>
      </c>
      <c r="B45" s="29" t="s">
        <v>5</v>
      </c>
      <c r="C45" s="8" t="s">
        <v>11</v>
      </c>
      <c r="D45" s="29" t="s">
        <v>12</v>
      </c>
      <c r="E45" s="29" t="s">
        <v>13</v>
      </c>
      <c r="F45" s="8" t="s">
        <v>14</v>
      </c>
      <c r="G45" s="9" t="s">
        <v>8</v>
      </c>
    </row>
    <row r="46" spans="1:7" ht="32.1" customHeight="1">
      <c r="A46" s="22">
        <v>1</v>
      </c>
      <c r="B46" s="23" t="s">
        <v>16</v>
      </c>
      <c r="C46" s="16">
        <f>F22+F27+F31+F35+F39+F43</f>
        <v>36437.440000000002</v>
      </c>
      <c r="D46" s="19">
        <v>1</v>
      </c>
      <c r="E46" s="24">
        <v>0.06</v>
      </c>
      <c r="F46" s="25">
        <f>C46*D46*E46</f>
        <v>2186.2464</v>
      </c>
      <c r="G46" s="26" t="s">
        <v>15</v>
      </c>
    </row>
    <row r="47" spans="1:7" ht="32.1" customHeight="1" thickBot="1">
      <c r="A47" s="137" t="s">
        <v>18</v>
      </c>
      <c r="B47" s="138"/>
      <c r="C47" s="138"/>
      <c r="D47" s="138"/>
      <c r="E47" s="139"/>
      <c r="F47" s="27">
        <f>SUM(F45:F46)</f>
        <v>2186.2464</v>
      </c>
      <c r="G47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2:E22"/>
    <mergeCell ref="A43:E43"/>
    <mergeCell ref="A44:G44"/>
    <mergeCell ref="A47:E47"/>
    <mergeCell ref="A31:E31"/>
    <mergeCell ref="A32:G32"/>
    <mergeCell ref="A35:E35"/>
    <mergeCell ref="A36:G36"/>
    <mergeCell ref="A39:E39"/>
    <mergeCell ref="A40:G40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G17" sqref="G17"/>
    </sheetView>
  </sheetViews>
  <sheetFormatPr defaultRowHeight="14.4"/>
  <cols>
    <col min="3" max="3" width="14.44140625" customWidth="1"/>
    <col min="4" max="4" width="31" customWidth="1"/>
    <col min="5" max="5" width="14.109375" bestFit="1" customWidth="1"/>
    <col min="6" max="6" width="10.21875" bestFit="1" customWidth="1"/>
    <col min="7" max="7" width="6" bestFit="1" customWidth="1"/>
    <col min="8" max="8" width="10.21875" bestFit="1" customWidth="1"/>
  </cols>
  <sheetData>
    <row r="1" spans="1:10" ht="25.8">
      <c r="A1" s="85"/>
      <c r="B1" s="86"/>
      <c r="C1" s="86"/>
      <c r="D1" s="91" t="s">
        <v>64</v>
      </c>
      <c r="E1" s="86"/>
      <c r="F1" s="86"/>
      <c r="G1" s="86"/>
      <c r="H1" s="86"/>
      <c r="I1" s="87"/>
      <c r="J1" s="81"/>
    </row>
    <row r="2" spans="1:10" ht="15.6">
      <c r="A2" s="88" t="s">
        <v>65</v>
      </c>
      <c r="B2" s="83" t="s">
        <v>66</v>
      </c>
      <c r="C2" s="83" t="s">
        <v>67</v>
      </c>
      <c r="D2" s="83" t="s">
        <v>68</v>
      </c>
      <c r="E2" s="83" t="s">
        <v>69</v>
      </c>
      <c r="F2" s="83" t="s">
        <v>70</v>
      </c>
      <c r="G2" s="83" t="s">
        <v>71</v>
      </c>
      <c r="H2" s="83" t="s">
        <v>72</v>
      </c>
      <c r="I2" s="89" t="s">
        <v>71</v>
      </c>
      <c r="J2" s="84"/>
    </row>
    <row r="3" spans="1:10" ht="15">
      <c r="A3" s="90">
        <v>1</v>
      </c>
      <c r="B3" s="101" t="s">
        <v>73</v>
      </c>
      <c r="C3" s="102">
        <v>13751782323</v>
      </c>
      <c r="D3" s="103" t="s">
        <v>74</v>
      </c>
      <c r="E3" s="104" t="s">
        <v>75</v>
      </c>
      <c r="F3" s="105" t="s">
        <v>76</v>
      </c>
      <c r="G3" s="106">
        <v>2200</v>
      </c>
      <c r="H3" s="105" t="s">
        <v>77</v>
      </c>
      <c r="I3" s="106">
        <v>2200</v>
      </c>
      <c r="J3" s="82"/>
    </row>
    <row r="4" spans="1:10" ht="15">
      <c r="A4" s="90">
        <v>2</v>
      </c>
      <c r="B4" s="101" t="s">
        <v>78</v>
      </c>
      <c r="C4" s="102">
        <v>13857708472</v>
      </c>
      <c r="D4" s="103" t="s">
        <v>79</v>
      </c>
      <c r="E4" s="104" t="s">
        <v>80</v>
      </c>
      <c r="F4" s="105" t="s">
        <v>81</v>
      </c>
      <c r="G4" s="106">
        <v>1566</v>
      </c>
      <c r="H4" s="105" t="s">
        <v>82</v>
      </c>
      <c r="I4" s="106">
        <v>1566</v>
      </c>
      <c r="J4" s="82"/>
    </row>
    <row r="5" spans="1:10" ht="15.6">
      <c r="A5" s="90">
        <v>3</v>
      </c>
      <c r="B5" s="107" t="s">
        <v>83</v>
      </c>
      <c r="C5" s="102">
        <v>13633443144</v>
      </c>
      <c r="D5" s="103" t="s">
        <v>84</v>
      </c>
      <c r="E5" s="104" t="s">
        <v>85</v>
      </c>
      <c r="F5" s="105" t="s">
        <v>86</v>
      </c>
      <c r="G5" s="106">
        <v>2020</v>
      </c>
      <c r="H5" s="105" t="s">
        <v>87</v>
      </c>
      <c r="I5" s="106">
        <v>2210</v>
      </c>
      <c r="J5" s="82"/>
    </row>
    <row r="6" spans="1:10">
      <c r="A6" s="90">
        <v>4</v>
      </c>
      <c r="B6" s="92"/>
      <c r="C6" s="93"/>
      <c r="D6" s="94" t="s">
        <v>88</v>
      </c>
      <c r="E6" s="95"/>
      <c r="F6" s="96"/>
      <c r="G6" s="97">
        <v>5786</v>
      </c>
      <c r="H6" s="98" t="s">
        <v>88</v>
      </c>
      <c r="I6" s="99">
        <v>5976</v>
      </c>
      <c r="J6" s="82"/>
    </row>
    <row r="7" spans="1:10" ht="16.8" thickBot="1">
      <c r="A7" s="90">
        <v>5</v>
      </c>
      <c r="B7" s="145" t="s">
        <v>89</v>
      </c>
      <c r="C7" s="146"/>
      <c r="D7" s="146"/>
      <c r="E7" s="146"/>
      <c r="F7" s="146"/>
      <c r="G7" s="146"/>
      <c r="H7" s="147"/>
      <c r="I7" s="100">
        <v>11762</v>
      </c>
      <c r="J7" s="82"/>
    </row>
    <row r="10" spans="1:10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0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spans="1:10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>
      <c r="A13" s="81"/>
      <c r="B13" s="81"/>
      <c r="C13" s="81"/>
      <c r="D13" s="81"/>
      <c r="E13" s="81"/>
      <c r="F13" s="81"/>
      <c r="G13" s="81"/>
      <c r="H13" s="81"/>
      <c r="I13" s="81"/>
      <c r="J13" s="81"/>
    </row>
  </sheetData>
  <mergeCells count="1">
    <mergeCell ref="B7:H7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:B3"/>
    </sheetView>
  </sheetViews>
  <sheetFormatPr defaultRowHeight="14.4"/>
  <sheetData>
    <row r="1" spans="1:2">
      <c r="A1" s="80" t="s">
        <v>58</v>
      </c>
      <c r="B1" s="80" t="s">
        <v>59</v>
      </c>
    </row>
    <row r="2" spans="1:2">
      <c r="A2" s="80" t="s">
        <v>60</v>
      </c>
      <c r="B2">
        <v>70.94</v>
      </c>
    </row>
    <row r="3" spans="1:2">
      <c r="A3" s="80" t="s">
        <v>94</v>
      </c>
      <c r="B3">
        <v>384.5</v>
      </c>
    </row>
  </sheetData>
  <phoneticPr fontId="25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Sheet3</vt:lpstr>
      <vt:lpstr>预算单</vt:lpstr>
      <vt:lpstr>结算单</vt:lpstr>
      <vt:lpstr>机票账单</vt:lpstr>
      <vt:lpstr>交通报销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2018-12-17T06:51:33Z</cp:lastPrinted>
  <dcterms:created xsi:type="dcterms:W3CDTF">2016-07-20T09:34:52Z</dcterms:created>
  <dcterms:modified xsi:type="dcterms:W3CDTF">2018-12-17T06:53:46Z</dcterms:modified>
</cp:coreProperties>
</file>