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<sst xmlns="http://schemas.openxmlformats.org/spreadsheetml/2006/main" count="126" uniqueCount="95">
  <si>
    <t>【员工差旅报销单】</t>
  </si>
  <si>
    <t>姓名:</t>
  </si>
  <si>
    <t>姚艺婷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</si>
  <si>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</si>
  <si>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</si>
  <si>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</si>
  <si>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</si>
  <si>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</si>
  <si>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</si>
  <si>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</si>
  <si>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</si>
  <si>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</si>
  <si>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</si>
  <si>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</si>
  <si>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</si>
  <si>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</si>
  <si>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</si>
  <si>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</si>
  <si>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</si>
  <si>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</si>
  <si>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</si>
  <si>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</si>
  <si>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8.12 姚艺婷、张羽、于畅、宋双双</t>
  </si>
  <si>
    <t>差旅费</t>
  </si>
  <si>
    <t>8.15 姚艺婷</t>
  </si>
  <si>
    <t>8.21 姚艺婷、张羽、于畅</t>
  </si>
  <si>
    <t>8.18\8.19 姚艺婷</t>
  </si>
  <si>
    <t>8.14 姚艺婷、张羽、于畅</t>
  </si>
  <si>
    <t>市内交通（打车）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</si>
  <si>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</si>
  <si>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</si>
  <si>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</si>
  <si>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</si>
  <si>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</si>
  <si>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</si>
  <si>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</si>
  <si>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</si>
  <si>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</si>
  <si>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</si>
  <si>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</si>
  <si>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</si>
  <si>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</si>
  <si>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</si>
  <si>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</si>
  <si>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8.17 8.18</t>
  </si>
  <si>
    <t>【借款报销单】</t>
  </si>
  <si>
    <t>团号：HMOA-190725-BMC620</t>
  </si>
  <si>
    <t>会议日期：2019.8.9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</si>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</sst>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26" fillId="21" borderId="20" applyNumberFormat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9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topLeftCell="A7" workbookViewId="0">
      <selection activeCell="I20" sqref="I20:J20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6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43334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205.64</v>
      </c>
      <c r="H11" s="80">
        <f>G11</f>
        <v>205.64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21</v>
      </c>
      <c r="F12" s="79"/>
      <c r="G12" s="80">
        <v>32</v>
      </c>
      <c r="H12" s="80">
        <f>G12</f>
        <v>32</v>
      </c>
      <c r="I12" s="98"/>
      <c r="J12" s="99"/>
      <c r="K12" s="100" t="s">
        <v>24</v>
      </c>
    </row>
    <row r="13" spans="2:11">
      <c r="B13" s="76">
        <v>3</v>
      </c>
      <c r="C13" s="77"/>
      <c r="D13" s="81"/>
      <c r="E13" s="79" t="s">
        <v>21</v>
      </c>
      <c r="F13" s="79"/>
      <c r="G13" s="80">
        <v>40.5</v>
      </c>
      <c r="H13" s="80">
        <f>G13</f>
        <v>40.5</v>
      </c>
      <c r="I13" s="98"/>
      <c r="J13" s="99"/>
      <c r="K13" s="100" t="s">
        <v>25</v>
      </c>
    </row>
    <row r="14" spans="2:11">
      <c r="B14" s="76">
        <v>4</v>
      </c>
      <c r="C14" s="77"/>
      <c r="D14" s="81"/>
      <c r="E14" s="79" t="s">
        <v>21</v>
      </c>
      <c r="F14" s="79"/>
      <c r="G14" s="80">
        <v>84</v>
      </c>
      <c r="H14" s="80"/>
      <c r="I14" s="98">
        <f>G14</f>
        <v>84</v>
      </c>
      <c r="J14" s="99"/>
      <c r="K14" s="100" t="s">
        <v>26</v>
      </c>
    </row>
    <row r="15" spans="2:11">
      <c r="B15" s="76">
        <v>5</v>
      </c>
      <c r="C15" s="77"/>
      <c r="D15" s="81"/>
      <c r="E15" s="79" t="s">
        <v>21</v>
      </c>
      <c r="F15" s="79"/>
      <c r="G15" s="80">
        <v>128.7</v>
      </c>
      <c r="H15" s="80">
        <f>G15</f>
        <v>128.7</v>
      </c>
      <c r="I15" s="98"/>
      <c r="J15" s="99"/>
      <c r="K15" s="100" t="s">
        <v>27</v>
      </c>
    </row>
    <row r="16" spans="2:11">
      <c r="B16" s="76">
        <v>6</v>
      </c>
      <c r="C16" s="77"/>
      <c r="D16" s="81"/>
      <c r="E16" s="79" t="s">
        <v>28</v>
      </c>
      <c r="F16" s="79"/>
      <c r="G16" s="80"/>
      <c r="H16" s="80"/>
      <c r="I16" s="98"/>
      <c r="J16" s="99"/>
      <c r="K16" s="100"/>
    </row>
    <row r="17" spans="2:11">
      <c r="B17" s="76">
        <v>7</v>
      </c>
      <c r="C17" s="77"/>
      <c r="D17" s="82" t="s">
        <v>29</v>
      </c>
      <c r="E17" s="79" t="s">
        <v>30</v>
      </c>
      <c r="F17" s="79"/>
      <c r="G17" s="80">
        <v>0</v>
      </c>
      <c r="H17" s="80">
        <f>G17</f>
        <v>0</v>
      </c>
      <c r="I17" s="98">
        <v>0</v>
      </c>
      <c r="J17" s="99"/>
      <c r="K17" s="100"/>
    </row>
    <row r="18" ht="20.1" customHeight="1" spans="2:11">
      <c r="B18" s="76">
        <v>8</v>
      </c>
      <c r="C18" s="77"/>
      <c r="D18" s="81"/>
      <c r="E18" s="79"/>
      <c r="F18" s="79"/>
      <c r="G18" s="80">
        <f ca="1" t="shared" ref="G18:G19" si="0">H18+I18</f>
        <v>0</v>
      </c>
      <c r="H18" s="80">
        <f ca="1">G18</f>
        <v>0</v>
      </c>
      <c r="I18" s="98">
        <v>0</v>
      </c>
      <c r="J18" s="99"/>
      <c r="K18" s="101"/>
    </row>
    <row r="19" ht="20.1" customHeight="1" spans="2:11">
      <c r="B19" s="76">
        <v>9</v>
      </c>
      <c r="C19" s="77"/>
      <c r="D19" s="83"/>
      <c r="E19" s="79"/>
      <c r="F19" s="79"/>
      <c r="G19" s="80">
        <f ca="1" t="shared" si="0"/>
        <v>0</v>
      </c>
      <c r="H19" s="80">
        <f ca="1">G19</f>
        <v>0</v>
      </c>
      <c r="I19" s="98">
        <v>0</v>
      </c>
      <c r="J19" s="99"/>
      <c r="K19" s="101"/>
    </row>
    <row r="20" ht="20.1" customHeight="1" spans="2:11">
      <c r="B20" s="73" t="s">
        <v>31</v>
      </c>
      <c r="C20" s="84"/>
      <c r="D20" s="84"/>
      <c r="E20" s="84"/>
      <c r="F20" s="74"/>
      <c r="G20" s="85">
        <f>SUM(G11:G16)</f>
        <v>490.84</v>
      </c>
      <c r="H20" s="85">
        <f>SUM(H11:H17)</f>
        <v>406.84</v>
      </c>
      <c r="I20" s="102">
        <f>SUM(I12:J19)</f>
        <v>84</v>
      </c>
      <c r="J20" s="103"/>
      <c r="K20" s="104"/>
    </row>
    <row r="21" ht="20.1" customHeight="1" spans="2:11">
      <c r="B21" s="70"/>
      <c r="C21" s="70"/>
      <c r="D21" s="70"/>
      <c r="E21" s="70"/>
      <c r="F21" s="70"/>
      <c r="G21" s="70"/>
      <c r="H21" s="70"/>
      <c r="I21" s="70"/>
      <c r="J21" s="105"/>
      <c r="K21" s="70"/>
    </row>
    <row r="22" ht="20.1" customHeight="1" spans="2:11">
      <c r="B22" s="75" t="s">
        <v>18</v>
      </c>
      <c r="C22" s="75"/>
      <c r="D22" s="75"/>
      <c r="E22" s="75"/>
      <c r="F22" s="75"/>
      <c r="G22" s="75" t="s">
        <v>32</v>
      </c>
      <c r="H22" s="75"/>
      <c r="I22" s="75"/>
      <c r="J22" s="75"/>
      <c r="K22" s="75" t="s">
        <v>33</v>
      </c>
    </row>
    <row r="23" ht="20.1" customHeight="1" spans="2:11">
      <c r="B23" s="86">
        <f>H20</f>
        <v>406.84</v>
      </c>
      <c r="C23" s="86"/>
      <c r="D23" s="86"/>
      <c r="E23" s="86"/>
      <c r="F23" s="86"/>
      <c r="G23" s="86">
        <f>I20</f>
        <v>84</v>
      </c>
      <c r="H23" s="86"/>
      <c r="I23" s="86"/>
      <c r="J23" s="86"/>
      <c r="K23" s="106">
        <f>SUM(B23:J23)</f>
        <v>490.84</v>
      </c>
    </row>
    <row r="24" ht="20.1" customHeight="1" spans="2:11"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ht="20.1" customHeight="1" spans="2:11">
      <c r="B25" s="70" t="s">
        <v>34</v>
      </c>
      <c r="C25" s="70"/>
      <c r="D25" s="70"/>
      <c r="E25" s="70"/>
      <c r="F25" s="70" t="s">
        <v>35</v>
      </c>
      <c r="G25" s="70" t="s">
        <v>36</v>
      </c>
      <c r="H25" s="70"/>
      <c r="I25" s="70"/>
      <c r="J25" s="70" t="s">
        <v>37</v>
      </c>
      <c r="K25" s="70"/>
    </row>
    <row r="28" ht="18" spans="1:11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8"/>
      <c r="C30" s="59"/>
      <c r="D30" s="60" t="s">
        <v>1</v>
      </c>
      <c r="E30" s="60"/>
      <c r="F30" s="61" t="str">
        <f>F5</f>
        <v>姚艺婷</v>
      </c>
      <c r="G30" s="61"/>
      <c r="H30" s="60" t="s">
        <v>3</v>
      </c>
      <c r="I30" s="59"/>
      <c r="J30" s="61" t="str">
        <f>J5</f>
        <v>助理</v>
      </c>
      <c r="K30" s="90"/>
    </row>
    <row r="31" ht="20.1" customHeight="1" spans="2:11">
      <c r="B31" s="62"/>
      <c r="C31" s="63"/>
      <c r="D31" s="64" t="s">
        <v>5</v>
      </c>
      <c r="E31" s="64"/>
      <c r="F31" s="65" t="s">
        <v>39</v>
      </c>
      <c r="G31" s="65"/>
      <c r="H31" s="64" t="s">
        <v>7</v>
      </c>
      <c r="I31" s="63"/>
      <c r="J31" s="65" t="str">
        <f>J6</f>
        <v>上海事业部</v>
      </c>
      <c r="K31" s="91"/>
    </row>
    <row r="32" ht="20.1" customHeight="1" spans="2:11">
      <c r="B32" s="62"/>
      <c r="C32" s="63"/>
      <c r="D32" s="64" t="s">
        <v>9</v>
      </c>
      <c r="E32" s="64"/>
      <c r="F32" s="65" t="str">
        <f>F7</f>
        <v>8.12-8.21</v>
      </c>
      <c r="G32" s="65"/>
      <c r="H32" s="64" t="s">
        <v>11</v>
      </c>
      <c r="I32" s="92"/>
      <c r="J32" s="93">
        <f>J7</f>
        <v>43334</v>
      </c>
      <c r="K32" s="91"/>
    </row>
    <row r="33" ht="20.1" customHeight="1" spans="2:11">
      <c r="B33" s="66"/>
      <c r="C33" s="67"/>
      <c r="D33" s="68"/>
      <c r="E33" s="68"/>
      <c r="F33" s="69"/>
      <c r="G33" s="69"/>
      <c r="H33" s="68" t="s">
        <v>12</v>
      </c>
      <c r="I33" s="94"/>
      <c r="J33" s="69" t="str">
        <f>J8</f>
        <v>HMZA-190817-QSK182</v>
      </c>
      <c r="K33" s="96"/>
    </row>
    <row r="34" ht="20.1" customHeight="1"/>
    <row r="35" ht="20.1" customHeight="1" spans="2:11">
      <c r="B35" s="79"/>
      <c r="C35" s="79"/>
      <c r="D35" s="87" t="s">
        <v>40</v>
      </c>
      <c r="E35" s="79" t="s">
        <v>41</v>
      </c>
      <c r="F35" s="79"/>
      <c r="G35" s="80" t="s">
        <v>42</v>
      </c>
      <c r="H35" s="80" t="s">
        <v>43</v>
      </c>
      <c r="I35" s="80" t="s">
        <v>31</v>
      </c>
      <c r="J35" s="80"/>
      <c r="K35" s="107" t="s">
        <v>20</v>
      </c>
    </row>
    <row r="36" spans="2:11">
      <c r="B36" s="79">
        <v>1</v>
      </c>
      <c r="C36" s="79"/>
      <c r="D36" s="87" t="s">
        <v>6</v>
      </c>
      <c r="E36" s="79" t="s">
        <v>10</v>
      </c>
      <c r="F36" s="79"/>
      <c r="G36" s="80">
        <v>100</v>
      </c>
      <c r="H36" s="80">
        <v>10</v>
      </c>
      <c r="I36" s="98">
        <f>G36*H36</f>
        <v>1000</v>
      </c>
      <c r="J36" s="99"/>
      <c r="K36" s="107" t="str">
        <f>E36</f>
        <v>8.12-8.21</v>
      </c>
    </row>
    <row r="37" ht="20.1" customHeight="1" spans="2:11">
      <c r="B37" s="79">
        <v>2</v>
      </c>
      <c r="C37" s="79"/>
      <c r="D37" s="87" t="s">
        <v>6</v>
      </c>
      <c r="E37" s="79" t="s">
        <v>44</v>
      </c>
      <c r="F37" s="79"/>
      <c r="G37" s="80">
        <v>100</v>
      </c>
      <c r="H37" s="80">
        <v>2</v>
      </c>
      <c r="I37" s="98">
        <f>G37*H37</f>
        <v>200</v>
      </c>
      <c r="J37" s="99"/>
      <c r="K37" s="107" t="str">
        <f>E37</f>
        <v>8.17 8.18</v>
      </c>
    </row>
    <row r="38" ht="20.1" customHeight="1" spans="2:11">
      <c r="B38" s="79">
        <v>3</v>
      </c>
      <c r="C38" s="79"/>
      <c r="D38" s="88"/>
      <c r="E38" s="79"/>
      <c r="F38" s="79"/>
      <c r="G38" s="80"/>
      <c r="H38" s="80"/>
      <c r="I38" s="98"/>
      <c r="J38" s="99"/>
      <c r="K38" s="100"/>
    </row>
    <row r="39" ht="20.1" customHeight="1" spans="2:11">
      <c r="B39" s="73" t="s">
        <v>31</v>
      </c>
      <c r="C39" s="84"/>
      <c r="D39" s="84"/>
      <c r="E39" s="84"/>
      <c r="F39" s="74"/>
      <c r="G39" s="85"/>
      <c r="H39" s="85"/>
      <c r="I39" s="102">
        <f>SUM(I36:J38)</f>
        <v>1200</v>
      </c>
      <c r="J39" s="103"/>
      <c r="K39" s="104"/>
    </row>
    <row r="40" ht="20.1" customHeight="1" spans="2:11">
      <c r="B40" s="70" t="s">
        <v>34</v>
      </c>
      <c r="C40" s="70"/>
      <c r="D40" s="70"/>
      <c r="E40" s="70"/>
      <c r="F40" s="70" t="s">
        <v>35</v>
      </c>
      <c r="G40" s="70" t="s">
        <v>36</v>
      </c>
      <c r="H40" s="70"/>
      <c r="I40" s="70"/>
      <c r="J40" s="70" t="s">
        <v>37</v>
      </c>
      <c r="K40" s="70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2:D15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10" workbookViewId="0">
      <selection activeCell="I22" sqref="I2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65</v>
      </c>
      <c r="C17" s="23">
        <v>0</v>
      </c>
      <c r="D17" s="21">
        <v>0</v>
      </c>
      <c r="E17" s="23">
        <f>C17*D17</f>
        <v>0</v>
      </c>
      <c r="F17" s="15">
        <v>1964</v>
      </c>
      <c r="G17" s="15">
        <v>0</v>
      </c>
      <c r="H17" s="15">
        <f t="shared" ref="H17:H23" si="2">F17+G17</f>
        <v>1964</v>
      </c>
      <c r="I17" s="39" t="s">
        <v>66</v>
      </c>
      <c r="J17" s="44" t="s">
        <v>67</v>
      </c>
    </row>
    <row r="18" customHeight="1" spans="1:10">
      <c r="A18" s="27"/>
      <c r="B18" s="28"/>
      <c r="C18" s="29"/>
      <c r="D18" s="27"/>
      <c r="E18" s="29"/>
      <c r="F18" s="15">
        <v>683.9</v>
      </c>
      <c r="G18" s="15">
        <v>0</v>
      </c>
      <c r="H18" s="15">
        <f t="shared" si="2"/>
        <v>683.9</v>
      </c>
      <c r="I18" s="39" t="s">
        <v>66</v>
      </c>
      <c r="J18" s="45"/>
    </row>
    <row r="19" customHeight="1" spans="1:10">
      <c r="A19" s="27"/>
      <c r="B19" s="28"/>
      <c r="C19" s="29"/>
      <c r="D19" s="27"/>
      <c r="E19" s="29"/>
      <c r="F19" s="15">
        <v>385</v>
      </c>
      <c r="G19" s="15">
        <v>0</v>
      </c>
      <c r="H19" s="15">
        <f t="shared" si="2"/>
        <v>385</v>
      </c>
      <c r="I19" s="39" t="s">
        <v>66</v>
      </c>
      <c r="J19" s="45"/>
    </row>
    <row r="20" customHeight="1" spans="1:10">
      <c r="A20" s="27"/>
      <c r="B20" s="28"/>
      <c r="C20" s="29"/>
      <c r="D20" s="27"/>
      <c r="E20" s="29"/>
      <c r="F20" s="15">
        <v>65</v>
      </c>
      <c r="G20" s="15">
        <v>0</v>
      </c>
      <c r="H20" s="15">
        <f t="shared" si="2"/>
        <v>65</v>
      </c>
      <c r="I20" s="39" t="s">
        <v>66</v>
      </c>
      <c r="J20" s="45"/>
    </row>
    <row r="21" customFormat="1" customHeight="1" spans="1:10">
      <c r="A21" s="27"/>
      <c r="B21" s="28"/>
      <c r="C21" s="29"/>
      <c r="D21" s="27"/>
      <c r="E21" s="29"/>
      <c r="F21" s="15">
        <v>150</v>
      </c>
      <c r="G21" s="15">
        <v>0</v>
      </c>
      <c r="H21" s="15">
        <f t="shared" si="2"/>
        <v>150</v>
      </c>
      <c r="I21" s="39" t="s">
        <v>66</v>
      </c>
      <c r="J21" s="45"/>
    </row>
    <row r="22" customFormat="1" customHeight="1" spans="1:10">
      <c r="A22" s="27"/>
      <c r="B22" s="28"/>
      <c r="C22" s="29"/>
      <c r="D22" s="27"/>
      <c r="E22" s="29"/>
      <c r="F22" s="15">
        <v>119.7</v>
      </c>
      <c r="G22" s="15">
        <v>0</v>
      </c>
      <c r="H22" s="15">
        <f t="shared" si="2"/>
        <v>119.7</v>
      </c>
      <c r="I22" s="39" t="s">
        <v>66</v>
      </c>
      <c r="J22" s="45"/>
    </row>
    <row r="23" s="1" customFormat="1" customHeight="1" spans="1:10">
      <c r="A23" s="17"/>
      <c r="B23" s="18" t="s">
        <v>68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3367.6</v>
      </c>
      <c r="G23" s="19">
        <f>SUM(G17:G20)</f>
        <v>0</v>
      </c>
      <c r="H23" s="19">
        <f>SUM(H17:H22)</f>
        <v>3367.6</v>
      </c>
      <c r="I23" s="42"/>
      <c r="J23" s="46"/>
    </row>
    <row r="24" customHeight="1" spans="1:10">
      <c r="A24" s="13">
        <v>4</v>
      </c>
      <c r="B24" s="14" t="s">
        <v>69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70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71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72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73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74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75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76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77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78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79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80</v>
      </c>
      <c r="C40" s="15">
        <v>0</v>
      </c>
      <c r="D40" s="13">
        <v>0</v>
      </c>
      <c r="E40" s="16">
        <f t="shared" si="4"/>
        <v>0</v>
      </c>
      <c r="F40" s="15">
        <v>0</v>
      </c>
      <c r="G40" s="15">
        <v>0</v>
      </c>
      <c r="H40" s="15">
        <f t="shared" si="5"/>
        <v>0</v>
      </c>
      <c r="I40" s="39"/>
      <c r="J40" s="44" t="s">
        <v>81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82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2"/>
      <c r="J42" s="46"/>
    </row>
    <row r="43" customHeight="1" spans="1:10">
      <c r="A43" s="13">
        <v>9</v>
      </c>
      <c r="B43" s="14" t="s">
        <v>83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84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85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86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87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31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3367.6</v>
      </c>
      <c r="G49" s="19">
        <f>SUM(G48,G46,G42,G39,G34,G29,G26,G23,G16,G13)</f>
        <v>0</v>
      </c>
      <c r="H49" s="19">
        <f>H13+H23+H16+H26+H29+H34+H39+H42+H46+H48</f>
        <v>3367.6</v>
      </c>
      <c r="I49" s="42"/>
      <c r="J49" s="53"/>
    </row>
    <row r="53" customHeight="1" spans="1:9">
      <c r="A53" s="30" t="s">
        <v>88</v>
      </c>
      <c r="B53" s="31"/>
      <c r="C53" s="32" t="s">
        <v>89</v>
      </c>
      <c r="D53" s="32"/>
      <c r="E53" s="32" t="s">
        <v>90</v>
      </c>
      <c r="F53" s="32"/>
      <c r="G53" s="32" t="s">
        <v>91</v>
      </c>
      <c r="H53" s="32"/>
      <c r="I53" s="54" t="s">
        <v>92</v>
      </c>
    </row>
    <row r="54" customHeight="1" spans="1:9">
      <c r="A54" s="33">
        <f>E49</f>
        <v>0</v>
      </c>
      <c r="B54" s="34"/>
      <c r="C54" s="34">
        <f>H49</f>
        <v>3367.6</v>
      </c>
      <c r="D54" s="34"/>
      <c r="E54" s="34">
        <f>F49</f>
        <v>3367.6</v>
      </c>
      <c r="F54" s="34"/>
      <c r="G54" s="34">
        <f>G49</f>
        <v>0</v>
      </c>
      <c r="H54" s="34"/>
      <c r="I54" s="55">
        <f>A54-C54</f>
        <v>-3367.6</v>
      </c>
    </row>
    <row r="56" customHeight="1" spans="1:9">
      <c r="A56" s="35" t="s">
        <v>93</v>
      </c>
      <c r="B56" s="36"/>
      <c r="C56" s="37" t="s">
        <v>35</v>
      </c>
      <c r="D56" s="35"/>
      <c r="E56" s="35" t="s">
        <v>94</v>
      </c>
      <c r="F56" s="35"/>
      <c r="G56" s="35" t="s">
        <v>37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2019-08-22T04:18:05Z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