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9600"/>
  </bookViews>
  <sheets>
    <sheet name="追加SOW" sheetId="9" r:id="rId1"/>
    <sheet name="希尔顿" sheetId="8" state="hidden" r:id="rId2"/>
  </sheets>
  <calcPr calcId="125725"/>
</workbook>
</file>

<file path=xl/calcChain.xml><?xml version="1.0" encoding="utf-8"?>
<calcChain xmlns="http://schemas.openxmlformats.org/spreadsheetml/2006/main">
  <c r="G20" i="9"/>
  <c r="G21"/>
  <c r="G22"/>
  <c r="G23"/>
  <c r="G19"/>
  <c r="G12"/>
  <c r="G13"/>
  <c r="G14"/>
  <c r="G15"/>
  <c r="G16"/>
  <c r="G17"/>
  <c r="G11"/>
  <c r="G9"/>
  <c r="G41" i="8"/>
  <c r="G14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9"/>
  <c r="G10"/>
  <c r="G11"/>
  <c r="G46" s="1"/>
  <c r="G12"/>
  <c r="G13"/>
  <c r="G15"/>
  <c r="G16"/>
  <c r="G17"/>
  <c r="G19"/>
  <c r="G40"/>
  <c r="G43"/>
  <c r="G44"/>
  <c r="G45"/>
  <c r="G24" i="9" l="1"/>
  <c r="G47" i="8"/>
  <c r="G48" s="1"/>
  <c r="G25" i="9" l="1"/>
  <c r="G26" s="1"/>
  <c r="G49" i="8"/>
</calcChain>
</file>

<file path=xl/sharedStrings.xml><?xml version="1.0" encoding="utf-8"?>
<sst xmlns="http://schemas.openxmlformats.org/spreadsheetml/2006/main" count="114" uniqueCount="97">
  <si>
    <t xml:space="preserve">Event:                 </t>
  </si>
  <si>
    <t xml:space="preserve">Date:                  </t>
  </si>
  <si>
    <t>项目</t>
  </si>
  <si>
    <t>规格</t>
  </si>
  <si>
    <t xml:space="preserve">VENUE:                  </t>
    <phoneticPr fontId="1" type="noConversion"/>
  </si>
  <si>
    <t>数量</t>
  </si>
  <si>
    <t>公付房费</t>
    <phoneticPr fontId="1" type="noConversion"/>
  </si>
  <si>
    <t xml:space="preserve">Project No:               </t>
    <phoneticPr fontId="1" type="noConversion"/>
  </si>
  <si>
    <t xml:space="preserve">Number of person:       </t>
    <phoneticPr fontId="1" type="noConversion"/>
  </si>
  <si>
    <t>单价</t>
  </si>
  <si>
    <t>次数</t>
  </si>
  <si>
    <t>备注</t>
    <phoneticPr fontId="1" type="noConversion"/>
  </si>
  <si>
    <t>会议室门口媒体签到台，允许背板搭建，酒店提供签到桌、桌布座椅、鲜花，酒店大堂不允许有其他竞品的相关签到物品</t>
    <phoneticPr fontId="1" type="noConversion"/>
  </si>
  <si>
    <t>媒体相关</t>
    <phoneticPr fontId="1" type="noConversion"/>
  </si>
  <si>
    <t>其他</t>
    <phoneticPr fontId="1" type="noConversion"/>
  </si>
  <si>
    <t>服务费</t>
  </si>
  <si>
    <t>税金</t>
  </si>
  <si>
    <t>会议室及用餐
1、餐厅门口需放置与活动相关的指示牌，方便客人找寻。
2、酒店需事先准备自助午餐和晚餐券。酒店在媒体用餐后根据收集到的实际餐券与SGM结算费用。</t>
    <phoneticPr fontId="1" type="noConversion"/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</si>
  <si>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  <phoneticPr fontId="1" type="noConversion"/>
  </si>
  <si>
    <t>存放媒体礼品等物料</t>
    <phoneticPr fontId="1" type="noConversion"/>
  </si>
  <si>
    <t>大巴需求（根据媒体具体航班调整需求）</t>
    <phoneticPr fontId="1" type="noConversion"/>
  </si>
  <si>
    <t>媒体交通费用报销</t>
    <phoneticPr fontId="1" type="noConversion"/>
  </si>
  <si>
    <r>
      <rPr>
        <sz val="9"/>
        <rFont val="微软雅黑"/>
        <family val="2"/>
        <charset val="134"/>
      </rPr>
      <t>总计（Net）</t>
    </r>
  </si>
  <si>
    <r>
      <rPr>
        <b/>
        <sz val="9"/>
        <rFont val="宋体"/>
        <family val="3"/>
        <charset val="134"/>
      </rPr>
      <t>总计</t>
    </r>
    <phoneticPr fontId="1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</si>
  <si>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  <phoneticPr fontId="1" type="noConversion"/>
  </si>
  <si>
    <t>合计</t>
    <phoneticPr fontId="1" type="noConversion"/>
  </si>
  <si>
    <t>储藏室
提供一间较大的空置会议室</t>
    <phoneticPr fontId="1" type="noConversion"/>
  </si>
  <si>
    <t>车内备品</t>
    <phoneticPr fontId="1" type="noConversion"/>
  </si>
  <si>
    <t>摄像费</t>
    <phoneticPr fontId="1" type="noConversion"/>
  </si>
  <si>
    <t>固定费用</t>
    <phoneticPr fontId="1" type="noConversion"/>
  </si>
  <si>
    <t>Final Image</t>
    <phoneticPr fontId="1" type="noConversion"/>
  </si>
  <si>
    <t>8月23日-27日</t>
    <phoneticPr fontId="1" type="noConversion"/>
  </si>
  <si>
    <t>8月23日大床房</t>
    <phoneticPr fontId="1" type="noConversion"/>
  </si>
  <si>
    <t>8月24日大床房</t>
  </si>
  <si>
    <t>8月25日大床房</t>
  </si>
  <si>
    <t>8月26日大床房</t>
  </si>
  <si>
    <t>工作人员标间8月22日-27日</t>
    <phoneticPr fontId="1" type="noConversion"/>
  </si>
  <si>
    <t>8月22日 下午工作人员踩点</t>
  </si>
  <si>
    <t>考斯特（全天）</t>
  </si>
  <si>
    <t>考斯特（仅接机）</t>
  </si>
  <si>
    <t>GL8全天</t>
  </si>
  <si>
    <t>大巴</t>
  </si>
  <si>
    <t>大巴（仅送机）</t>
  </si>
  <si>
    <t>考斯特全天</t>
  </si>
  <si>
    <t>大巴（仅接机）</t>
  </si>
  <si>
    <t>酒店相关：希尔顿</t>
    <phoneticPr fontId="1" type="noConversion"/>
  </si>
  <si>
    <t>300平米的纳斯卡厅  8月22日入场搭建
8月23日-26日四天会议室晚上撤场</t>
    <phoneticPr fontId="1" type="noConversion"/>
  </si>
  <si>
    <t>8月26日第一批试驾媒体送机（酒店-机场）</t>
    <phoneticPr fontId="1" type="noConversion"/>
  </si>
  <si>
    <t>8月26日第二批试驾媒体送机（酒店-机场）</t>
    <phoneticPr fontId="1" type="noConversion"/>
  </si>
  <si>
    <t>8月27日第三批试驾媒体送机（酒店-机场）</t>
    <phoneticPr fontId="1" type="noConversion"/>
  </si>
  <si>
    <t>8月25日第三批试驾媒体接机（机场-酒店）</t>
    <phoneticPr fontId="1" type="noConversion"/>
  </si>
  <si>
    <t>8月24日第二批试驾媒体\雪佛兰实拍媒体接机（机场--酒店）</t>
    <phoneticPr fontId="1" type="noConversion"/>
  </si>
  <si>
    <t>8月24日媒体（酒店-展馆-酒店）</t>
    <phoneticPr fontId="1" type="noConversion"/>
  </si>
  <si>
    <t>8月25日媒体（酒店-展馆-酒店）</t>
    <phoneticPr fontId="1" type="noConversion"/>
  </si>
  <si>
    <t>80人，45座旅游大巴</t>
    <phoneticPr fontId="1" type="noConversion"/>
  </si>
  <si>
    <t>8月25日雪佛兰实拍媒体送机（机场-酒店-酒店）</t>
    <phoneticPr fontId="1" type="noConversion"/>
  </si>
  <si>
    <t>考斯特（仅送机）</t>
    <phoneticPr fontId="1" type="noConversion"/>
  </si>
  <si>
    <t>实报实销</t>
    <phoneticPr fontId="1" type="noConversion"/>
  </si>
  <si>
    <t>工作人员标间8月23日-25日</t>
    <phoneticPr fontId="1" type="noConversion"/>
  </si>
  <si>
    <t>第一、三批试驾媒体午餐及过路过桥费用报销（以实际支出报销）（以车为单位）</t>
    <phoneticPr fontId="1" type="noConversion"/>
  </si>
  <si>
    <t>房内welcome package</t>
    <phoneticPr fontId="1" type="noConversion"/>
  </si>
  <si>
    <t>第二批试驾媒体过路过桥费用报销（以实际支出报销）（以车为单位）</t>
    <phoneticPr fontId="1" type="noConversion"/>
  </si>
  <si>
    <t>SGM2017成都车展&amp;凯迪拉克XT5试驾</t>
    <phoneticPr fontId="1" type="noConversion"/>
  </si>
  <si>
    <t>酒店自助餐
8月23日  25人25餐
8月24日  78人78餐
8月25日  75人75餐
8月26日  24人24餐</t>
    <phoneticPr fontId="1" type="noConversion"/>
  </si>
  <si>
    <t>8月23日第一批试驾媒体接机（机场-酒店）</t>
    <phoneticPr fontId="1" type="noConversion"/>
  </si>
  <si>
    <t>考斯特（全天）/19 seat Coaster</t>
  </si>
  <si>
    <t>GL8</t>
  </si>
  <si>
    <t>房费</t>
  </si>
  <si>
    <t>8月16日媒体房费
one-bed room</t>
  </si>
  <si>
    <t>8月14日（酒店-赛道）</t>
  </si>
  <si>
    <t>8月14日（酒店-赛道-酒店）</t>
  </si>
  <si>
    <t>8月15日-8月16日 考斯特（酒店-赛道）</t>
  </si>
  <si>
    <t>8月16日第二批媒体送站（场地-车站）
Shuttle Bus</t>
  </si>
  <si>
    <t>大巴/33 seat bus</t>
  </si>
  <si>
    <t>考斯特/19 seat Coaster</t>
  </si>
  <si>
    <r>
      <rPr>
        <sz val="9"/>
        <color indexed="8"/>
        <rFont val="微软雅黑"/>
        <family val="2"/>
        <charset val="134"/>
      </rPr>
      <t>杂费</t>
    </r>
    <r>
      <rPr>
        <sz val="9"/>
        <color indexed="8"/>
        <rFont val="Arial"/>
        <family val="2"/>
      </rPr>
      <t>Others</t>
    </r>
  </si>
  <si>
    <t>物料快递费</t>
  </si>
  <si>
    <t>采购遮阳伞，防晒霜，湿毛巾，矿泉水，可乐，雪碧，防暑药品，遮阳帽等物品</t>
  </si>
  <si>
    <r>
      <t>helper</t>
    </r>
    <r>
      <rPr>
        <sz val="9"/>
        <color theme="1"/>
        <rFont val="宋体"/>
        <family val="3"/>
        <charset val="134"/>
      </rPr>
      <t>费用</t>
    </r>
  </si>
  <si>
    <t>保洁人员费用</t>
  </si>
  <si>
    <t>康辉集团北京国际会议展览有限公司</t>
  </si>
  <si>
    <t>雪佛兰高性能体验营活动</t>
  </si>
  <si>
    <t>雪佛兰高性能体验营活动SOW-旅行社部分</t>
  </si>
  <si>
    <t xml:space="preserve">项目 Item </t>
  </si>
  <si>
    <t>明细 Description</t>
  </si>
  <si>
    <t>次数 Time</t>
  </si>
  <si>
    <t>数量 Qty.</t>
  </si>
  <si>
    <t>小计</t>
  </si>
  <si>
    <t>Hotel 宁波柏悦酒店</t>
  </si>
  <si>
    <t>Transportation/大巴需求（根据媒体具体航班调整需求）</t>
  </si>
  <si>
    <t>Others/其他</t>
  </si>
  <si>
    <t>总计（不包含6%增值税）</t>
    <phoneticPr fontId="1" type="noConversion"/>
  </si>
  <si>
    <t>拖车费用，扒胎机租赁，液压汽泵租赁，赛车头盔等租赁采购费用</t>
    <phoneticPr fontId="1" type="noConversion"/>
  </si>
  <si>
    <t>工作人员费用staff</t>
    <phoneticPr fontId="1" type="noConversion"/>
  </si>
  <si>
    <t>服务费（10%）</t>
    <phoneticPr fontId="1" type="noConversion"/>
  </si>
  <si>
    <t>合计（Net）</t>
    <phoneticPr fontId="1" type="noConversion"/>
  </si>
  <si>
    <t>2018.8.14</t>
    <phoneticPr fontId="1" type="noConversion"/>
  </si>
</sst>
</file>

<file path=xl/styles.xml><?xml version="1.0" encoding="utf-8"?>
<styleSheet xmlns="http://schemas.openxmlformats.org/spreadsheetml/2006/main">
  <numFmts count="3">
    <numFmt numFmtId="44" formatCode="_ &quot;¥&quot;* #,##0.00_ ;_ &quot;¥&quot;* \-#,##0.00_ ;_ &quot;¥&quot;* &quot;-&quot;??_ ;_ @_ "/>
    <numFmt numFmtId="176" formatCode="#,##0_ "/>
    <numFmt numFmtId="177" formatCode="0.00_);[Red]\(0.00\)"/>
  </numFmts>
  <fonts count="55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Arial"/>
      <family val="2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color indexed="10"/>
      <name val="微软雅黑"/>
      <family val="2"/>
      <charset val="134"/>
    </font>
    <font>
      <sz val="10"/>
      <name val="Verdana"/>
      <family val="2"/>
    </font>
    <font>
      <b/>
      <sz val="12"/>
      <name val="微软雅黑"/>
      <family val="2"/>
      <charset val="134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0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29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5" fillId="0" borderId="0"/>
    <xf numFmtId="0" fontId="21" fillId="0" borderId="0"/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44" fontId="21" fillId="0" borderId="0" applyFont="0" applyFill="0" applyBorder="0" applyAlignment="0" applyProtection="0"/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30" fillId="0" borderId="0"/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2" fillId="0" borderId="0"/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3" fillId="0" borderId="0"/>
    <xf numFmtId="0" fontId="2" fillId="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3" fillId="0" borderId="0"/>
    <xf numFmtId="0" fontId="36" fillId="2" borderId="0" applyNumberFormat="0" applyBorder="0" applyProtection="0">
      <alignment vertical="center"/>
    </xf>
    <xf numFmtId="0" fontId="36" fillId="3" borderId="0" applyNumberFormat="0" applyBorder="0" applyProtection="0">
      <alignment vertical="center"/>
    </xf>
    <xf numFmtId="0" fontId="36" fillId="4" borderId="0" applyNumberFormat="0" applyBorder="0" applyProtection="0">
      <alignment vertical="center"/>
    </xf>
    <xf numFmtId="0" fontId="36" fillId="5" borderId="0" applyNumberFormat="0" applyBorder="0" applyProtection="0">
      <alignment vertical="center"/>
    </xf>
    <xf numFmtId="0" fontId="36" fillId="6" borderId="0" applyNumberFormat="0" applyBorder="0" applyProtection="0">
      <alignment vertical="center"/>
    </xf>
    <xf numFmtId="0" fontId="36" fillId="7" borderId="0" applyNumberFormat="0" applyBorder="0" applyProtection="0">
      <alignment vertical="center"/>
    </xf>
    <xf numFmtId="0" fontId="36" fillId="8" borderId="0" applyNumberFormat="0" applyBorder="0" applyProtection="0">
      <alignment vertical="center"/>
    </xf>
    <xf numFmtId="0" fontId="36" fillId="9" borderId="0" applyNumberFormat="0" applyBorder="0" applyProtection="0">
      <alignment vertical="center"/>
    </xf>
    <xf numFmtId="0" fontId="36" fillId="10" borderId="0" applyNumberFormat="0" applyBorder="0" applyProtection="0">
      <alignment vertical="center"/>
    </xf>
    <xf numFmtId="0" fontId="36" fillId="5" borderId="0" applyNumberFormat="0" applyBorder="0" applyProtection="0">
      <alignment vertical="center"/>
    </xf>
    <xf numFmtId="0" fontId="36" fillId="8" borderId="0" applyNumberFormat="0" applyBorder="0" applyProtection="0">
      <alignment vertical="center"/>
    </xf>
    <xf numFmtId="0" fontId="36" fillId="11" borderId="0" applyNumberFormat="0" applyBorder="0" applyProtection="0">
      <alignment vertical="center"/>
    </xf>
    <xf numFmtId="0" fontId="37" fillId="12" borderId="0" applyNumberFormat="0" applyBorder="0" applyProtection="0">
      <alignment vertical="center"/>
    </xf>
    <xf numFmtId="0" fontId="37" fillId="9" borderId="0" applyNumberFormat="0" applyBorder="0" applyProtection="0">
      <alignment vertical="center"/>
    </xf>
    <xf numFmtId="0" fontId="37" fillId="10" borderId="0" applyNumberFormat="0" applyBorder="0" applyProtection="0">
      <alignment vertical="center"/>
    </xf>
    <xf numFmtId="0" fontId="37" fillId="13" borderId="0" applyNumberFormat="0" applyBorder="0" applyProtection="0">
      <alignment vertical="center"/>
    </xf>
    <xf numFmtId="0" fontId="37" fillId="14" borderId="0" applyNumberFormat="0" applyBorder="0" applyProtection="0">
      <alignment vertical="center"/>
    </xf>
    <xf numFmtId="0" fontId="37" fillId="15" borderId="0" applyNumberFormat="0" applyBorder="0" applyProtection="0">
      <alignment vertical="center"/>
    </xf>
    <xf numFmtId="0" fontId="37" fillId="16" borderId="0" applyNumberFormat="0" applyBorder="0" applyProtection="0">
      <alignment vertical="center"/>
    </xf>
    <xf numFmtId="0" fontId="37" fillId="17" borderId="0" applyNumberFormat="0" applyBorder="0" applyProtection="0">
      <alignment vertical="center"/>
    </xf>
    <xf numFmtId="0" fontId="37" fillId="18" borderId="0" applyNumberFormat="0" applyBorder="0" applyProtection="0">
      <alignment vertical="center"/>
    </xf>
    <xf numFmtId="0" fontId="37" fillId="13" borderId="0" applyNumberFormat="0" applyBorder="0" applyProtection="0">
      <alignment vertical="center"/>
    </xf>
    <xf numFmtId="0" fontId="37" fillId="14" borderId="0" applyNumberFormat="0" applyBorder="0" applyProtection="0">
      <alignment vertical="center"/>
    </xf>
    <xf numFmtId="0" fontId="37" fillId="19" borderId="0" applyNumberFormat="0" applyBorder="0" applyProtection="0">
      <alignment vertical="center"/>
    </xf>
    <xf numFmtId="0" fontId="38" fillId="3" borderId="0" applyNumberFormat="0" applyBorder="0" applyProtection="0">
      <alignment vertical="center"/>
    </xf>
    <xf numFmtId="0" fontId="39" fillId="20" borderId="1" applyNumberFormat="0" applyProtection="0">
      <alignment vertical="center"/>
    </xf>
    <xf numFmtId="0" fontId="40" fillId="21" borderId="2" applyNumberFormat="0" applyProtection="0">
      <alignment vertical="center"/>
    </xf>
    <xf numFmtId="44" fontId="53" fillId="0" borderId="0" applyFont="0" applyFill="0" applyBorder="0" applyAlignment="0" applyProtection="0"/>
    <xf numFmtId="0" fontId="41" fillId="0" borderId="0" applyNumberFormat="0" applyBorder="0" applyProtection="0">
      <alignment vertical="center"/>
    </xf>
    <xf numFmtId="0" fontId="42" fillId="4" borderId="0" applyNumberFormat="0" applyBorder="0" applyProtection="0">
      <alignment vertical="center"/>
    </xf>
    <xf numFmtId="0" fontId="43" fillId="0" borderId="3" applyNumberFormat="0" applyProtection="0">
      <alignment vertical="center"/>
    </xf>
    <xf numFmtId="0" fontId="44" fillId="0" borderId="4" applyNumberFormat="0" applyProtection="0">
      <alignment vertical="center"/>
    </xf>
    <xf numFmtId="0" fontId="45" fillId="0" borderId="5" applyNumberFormat="0" applyProtection="0">
      <alignment vertical="center"/>
    </xf>
    <xf numFmtId="0" fontId="45" fillId="0" borderId="0" applyNumberFormat="0" applyBorder="0" applyProtection="0">
      <alignment vertical="center"/>
    </xf>
    <xf numFmtId="0" fontId="46" fillId="7" borderId="1" applyNumberFormat="0" applyProtection="0">
      <alignment vertical="center"/>
    </xf>
    <xf numFmtId="0" fontId="47" fillId="0" borderId="6" applyNumberFormat="0" applyProtection="0">
      <alignment vertical="center"/>
    </xf>
    <xf numFmtId="0" fontId="48" fillId="22" borderId="0" applyNumberFormat="0" applyBorder="0" applyProtection="0">
      <alignment vertical="center"/>
    </xf>
    <xf numFmtId="0" fontId="53" fillId="23" borderId="7" applyNumberFormat="0" applyProtection="0">
      <alignment vertical="center"/>
    </xf>
    <xf numFmtId="0" fontId="49" fillId="20" borderId="8" applyNumberFormat="0" applyProtection="0">
      <alignment vertical="center"/>
    </xf>
    <xf numFmtId="0" fontId="50" fillId="0" borderId="0" applyNumberFormat="0" applyBorder="0" applyProtection="0">
      <alignment vertical="center"/>
    </xf>
    <xf numFmtId="0" fontId="51" fillId="0" borderId="9" applyNumberFormat="0" applyProtection="0">
      <alignment vertical="center"/>
    </xf>
    <xf numFmtId="0" fontId="52" fillId="0" borderId="0" applyNumberFormat="0" applyBorder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53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176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26" borderId="0" xfId="0" applyFont="1" applyFill="1" applyAlignment="1">
      <alignment horizontal="center" vertical="center"/>
    </xf>
    <xf numFmtId="176" fontId="22" fillId="26" borderId="0" xfId="0" applyNumberFormat="1" applyFont="1" applyFill="1" applyAlignment="1">
      <alignment horizontal="center" vertical="center"/>
    </xf>
    <xf numFmtId="0" fontId="22" fillId="26" borderId="0" xfId="0" applyFont="1" applyFill="1" applyAlignment="1">
      <alignment vertical="center" wrapText="1"/>
    </xf>
    <xf numFmtId="0" fontId="22" fillId="26" borderId="0" xfId="0" applyFont="1" applyFill="1">
      <alignment vertical="center"/>
    </xf>
    <xf numFmtId="0" fontId="22" fillId="26" borderId="0" xfId="0" applyFont="1" applyFill="1" applyAlignment="1">
      <alignment horizontal="left" vertical="center"/>
    </xf>
    <xf numFmtId="14" fontId="22" fillId="26" borderId="0" xfId="0" applyNumberFormat="1" applyFont="1" applyFill="1" applyAlignment="1">
      <alignment horizontal="left" vertical="center"/>
    </xf>
    <xf numFmtId="0" fontId="23" fillId="26" borderId="10" xfId="0" applyFont="1" applyFill="1" applyBorder="1" applyAlignment="1">
      <alignment horizontal="center" vertical="center" wrapText="1"/>
    </xf>
    <xf numFmtId="176" fontId="23" fillId="26" borderId="10" xfId="0" applyNumberFormat="1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 wrapText="1"/>
    </xf>
    <xf numFmtId="0" fontId="22" fillId="21" borderId="10" xfId="0" applyFont="1" applyFill="1" applyBorder="1" applyAlignment="1">
      <alignment horizontal="center" vertical="center" wrapText="1"/>
    </xf>
    <xf numFmtId="176" fontId="29" fillId="0" borderId="10" xfId="0" applyNumberFormat="1" applyFont="1" applyFill="1" applyBorder="1" applyAlignment="1">
      <alignment horizontal="center" vertical="center"/>
    </xf>
    <xf numFmtId="0" fontId="22" fillId="21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 readingOrder="1"/>
    </xf>
    <xf numFmtId="0" fontId="25" fillId="26" borderId="0" xfId="0" applyNumberFormat="1" applyFont="1" applyFill="1" applyBorder="1" applyAlignment="1">
      <alignment vertical="center"/>
    </xf>
    <xf numFmtId="0" fontId="22" fillId="26" borderId="0" xfId="0" applyFont="1" applyFill="1" applyAlignment="1">
      <alignment vertical="center"/>
    </xf>
    <xf numFmtId="0" fontId="24" fillId="20" borderId="10" xfId="0" applyFont="1" applyFill="1" applyBorder="1" applyAlignment="1">
      <alignment horizontal="left" vertical="center" wrapText="1"/>
    </xf>
    <xf numFmtId="0" fontId="26" fillId="7" borderId="10" xfId="0" applyNumberFormat="1" applyFont="1" applyFill="1" applyBorder="1" applyAlignment="1">
      <alignment horizontal="center" vertical="center"/>
    </xf>
    <xf numFmtId="176" fontId="26" fillId="7" borderId="10" xfId="0" applyNumberFormat="1" applyFont="1" applyFill="1" applyBorder="1" applyAlignment="1">
      <alignment horizontal="center" vertical="center"/>
    </xf>
    <xf numFmtId="176" fontId="27" fillId="17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14" fontId="22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176" fontId="22" fillId="0" borderId="11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176" fontId="22" fillId="0" borderId="22" xfId="0" applyNumberFormat="1" applyFont="1" applyFill="1" applyBorder="1" applyAlignment="1">
      <alignment horizontal="center" vertical="center"/>
    </xf>
    <xf numFmtId="0" fontId="23" fillId="26" borderId="22" xfId="0" applyFont="1" applyFill="1" applyBorder="1" applyAlignment="1">
      <alignment horizontal="center" vertical="center" wrapText="1"/>
    </xf>
    <xf numFmtId="176" fontId="23" fillId="26" borderId="22" xfId="0" applyNumberFormat="1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left" vertical="center" wrapText="1"/>
    </xf>
    <xf numFmtId="176" fontId="33" fillId="52" borderId="22" xfId="0" applyNumberFormat="1" applyFont="1" applyFill="1" applyBorder="1" applyAlignment="1">
      <alignment horizontal="center" vertical="center"/>
    </xf>
    <xf numFmtId="0" fontId="23" fillId="26" borderId="22" xfId="0" applyNumberFormat="1" applyFont="1" applyFill="1" applyBorder="1" applyAlignment="1">
      <alignment horizontal="center" vertical="center" wrapText="1"/>
    </xf>
    <xf numFmtId="0" fontId="22" fillId="0" borderId="22" xfId="0" applyNumberFormat="1" applyFont="1" applyFill="1" applyBorder="1" applyAlignment="1">
      <alignment horizontal="center" vertical="center" wrapText="1"/>
    </xf>
    <xf numFmtId="0" fontId="33" fillId="52" borderId="22" xfId="0" applyNumberFormat="1" applyFont="1" applyFill="1" applyBorder="1" applyAlignment="1">
      <alignment horizontal="center" vertical="center" wrapText="1"/>
    </xf>
    <xf numFmtId="0" fontId="26" fillId="52" borderId="22" xfId="0" applyFont="1" applyFill="1" applyBorder="1" applyAlignment="1">
      <alignment horizontal="left" vertical="center" wrapText="1"/>
    </xf>
    <xf numFmtId="177" fontId="23" fillId="26" borderId="22" xfId="0" applyNumberFormat="1" applyFont="1" applyFill="1" applyBorder="1" applyAlignment="1">
      <alignment horizontal="center" vertical="center"/>
    </xf>
    <xf numFmtId="177" fontId="24" fillId="51" borderId="22" xfId="0" applyNumberFormat="1" applyFont="1" applyFill="1" applyBorder="1" applyAlignment="1">
      <alignment horizontal="left" vertical="center" wrapText="1"/>
    </xf>
    <xf numFmtId="177" fontId="22" fillId="0" borderId="22" xfId="0" applyNumberFormat="1" applyFont="1" applyFill="1" applyBorder="1" applyAlignment="1">
      <alignment horizontal="center" vertical="center"/>
    </xf>
    <xf numFmtId="177" fontId="22" fillId="51" borderId="22" xfId="0" applyNumberFormat="1" applyFont="1" applyFill="1" applyBorder="1" applyAlignment="1">
      <alignment horizontal="left" vertical="center" wrapText="1"/>
    </xf>
    <xf numFmtId="177" fontId="22" fillId="51" borderId="22" xfId="0" applyNumberFormat="1" applyFont="1" applyFill="1" applyBorder="1" applyAlignment="1">
      <alignment horizontal="center" vertical="center" wrapText="1"/>
    </xf>
    <xf numFmtId="177" fontId="26" fillId="7" borderId="22" xfId="0" applyNumberFormat="1" applyFont="1" applyFill="1" applyBorder="1" applyAlignment="1">
      <alignment horizontal="center" vertical="center"/>
    </xf>
    <xf numFmtId="177" fontId="23" fillId="17" borderId="22" xfId="0" applyNumberFormat="1" applyFont="1" applyFill="1" applyBorder="1" applyAlignment="1">
      <alignment horizontal="center" vertical="center"/>
    </xf>
    <xf numFmtId="177" fontId="22" fillId="26" borderId="0" xfId="0" applyNumberFormat="1" applyFont="1" applyFill="1" applyAlignment="1">
      <alignment horizontal="center" vertical="center"/>
    </xf>
    <xf numFmtId="0" fontId="33" fillId="0" borderId="22" xfId="0" applyFont="1" applyFill="1" applyBorder="1" applyAlignment="1">
      <alignment horizontal="left" vertical="center" wrapText="1"/>
    </xf>
    <xf numFmtId="0" fontId="33" fillId="0" borderId="22" xfId="0" applyNumberFormat="1" applyFont="1" applyFill="1" applyBorder="1" applyAlignment="1">
      <alignment horizontal="center" vertical="center" wrapText="1"/>
    </xf>
    <xf numFmtId="176" fontId="33" fillId="0" borderId="22" xfId="0" applyNumberFormat="1" applyFont="1" applyFill="1" applyBorder="1" applyAlignment="1">
      <alignment horizontal="center" vertical="center"/>
    </xf>
    <xf numFmtId="0" fontId="54" fillId="0" borderId="22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center" vertical="center" wrapText="1"/>
    </xf>
    <xf numFmtId="14" fontId="22" fillId="0" borderId="11" xfId="0" applyNumberFormat="1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6" fillId="52" borderId="26" xfId="0" applyFont="1" applyFill="1" applyBorder="1" applyAlignment="1">
      <alignment horizontal="center" vertical="center" wrapText="1"/>
    </xf>
    <xf numFmtId="0" fontId="26" fillId="52" borderId="27" xfId="0" applyFont="1" applyFill="1" applyBorder="1" applyAlignment="1">
      <alignment horizontal="center" vertical="center" wrapText="1"/>
    </xf>
    <xf numFmtId="0" fontId="26" fillId="52" borderId="17" xfId="0" applyFont="1" applyFill="1" applyBorder="1" applyAlignment="1">
      <alignment horizontal="center" vertical="center" wrapText="1"/>
    </xf>
    <xf numFmtId="0" fontId="26" fillId="52" borderId="18" xfId="0" applyFont="1" applyFill="1" applyBorder="1" applyAlignment="1">
      <alignment horizontal="center" vertical="center" wrapText="1"/>
    </xf>
    <xf numFmtId="0" fontId="22" fillId="53" borderId="22" xfId="0" applyNumberFormat="1" applyFont="1" applyFill="1" applyBorder="1" applyAlignment="1">
      <alignment horizontal="center" vertical="center"/>
    </xf>
    <xf numFmtId="0" fontId="26" fillId="53" borderId="22" xfId="0" applyNumberFormat="1" applyFont="1" applyFill="1" applyBorder="1" applyAlignment="1">
      <alignment horizontal="center" vertical="center"/>
    </xf>
    <xf numFmtId="0" fontId="23" fillId="17" borderId="22" xfId="0" applyNumberFormat="1" applyFont="1" applyFill="1" applyBorder="1" applyAlignment="1">
      <alignment horizontal="center" vertical="center"/>
    </xf>
    <xf numFmtId="0" fontId="24" fillId="51" borderId="23" xfId="0" applyFont="1" applyFill="1" applyBorder="1" applyAlignment="1">
      <alignment horizontal="left" vertical="center" wrapText="1"/>
    </xf>
    <xf numFmtId="0" fontId="24" fillId="51" borderId="24" xfId="0" applyFont="1" applyFill="1" applyBorder="1" applyAlignment="1">
      <alignment horizontal="left" vertical="center" wrapText="1"/>
    </xf>
    <xf numFmtId="0" fontId="24" fillId="51" borderId="25" xfId="0" applyFont="1" applyFill="1" applyBorder="1" applyAlignment="1">
      <alignment horizontal="left" vertical="center" wrapText="1"/>
    </xf>
    <xf numFmtId="0" fontId="24" fillId="51" borderId="22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14" fontId="22" fillId="0" borderId="26" xfId="0" applyNumberFormat="1" applyFont="1" applyFill="1" applyBorder="1" applyAlignment="1">
      <alignment horizontal="left" vertical="center" wrapText="1"/>
    </xf>
    <xf numFmtId="14" fontId="22" fillId="0" borderId="27" xfId="0" applyNumberFormat="1" applyFont="1" applyFill="1" applyBorder="1" applyAlignment="1">
      <alignment horizontal="left" vertical="center" wrapText="1"/>
    </xf>
    <xf numFmtId="14" fontId="22" fillId="0" borderId="17" xfId="0" applyNumberFormat="1" applyFont="1" applyFill="1" applyBorder="1" applyAlignment="1">
      <alignment horizontal="left" vertical="center" wrapText="1"/>
    </xf>
    <xf numFmtId="14" fontId="22" fillId="0" borderId="18" xfId="0" applyNumberFormat="1" applyFont="1" applyFill="1" applyBorder="1" applyAlignment="1">
      <alignment horizontal="left" vertical="center" wrapText="1"/>
    </xf>
    <xf numFmtId="14" fontId="22" fillId="0" borderId="19" xfId="0" applyNumberFormat="1" applyFont="1" applyFill="1" applyBorder="1" applyAlignment="1">
      <alignment horizontal="left" vertical="center" wrapText="1"/>
    </xf>
    <xf numFmtId="14" fontId="22" fillId="0" borderId="20" xfId="0" applyNumberFormat="1" applyFont="1" applyFill="1" applyBorder="1" applyAlignment="1">
      <alignment horizontal="left" vertical="center" wrapText="1"/>
    </xf>
    <xf numFmtId="14" fontId="22" fillId="0" borderId="22" xfId="0" applyNumberFormat="1" applyFont="1" applyFill="1" applyBorder="1" applyAlignment="1">
      <alignment horizontal="left" vertical="center" wrapText="1"/>
    </xf>
    <xf numFmtId="0" fontId="32" fillId="52" borderId="29" xfId="0" applyFont="1" applyFill="1" applyBorder="1" applyAlignment="1">
      <alignment horizontal="center" vertical="center" wrapText="1"/>
    </xf>
    <xf numFmtId="0" fontId="32" fillId="52" borderId="28" xfId="0" applyFont="1" applyFill="1" applyBorder="1" applyAlignment="1">
      <alignment horizontal="center" vertical="center" wrapText="1"/>
    </xf>
    <xf numFmtId="0" fontId="32" fillId="52" borderId="0" xfId="0" applyFont="1" applyFill="1" applyBorder="1" applyAlignment="1">
      <alignment horizontal="center" vertical="center" wrapText="1"/>
    </xf>
    <xf numFmtId="0" fontId="32" fillId="52" borderId="18" xfId="0" applyFont="1" applyFill="1" applyBorder="1" applyAlignment="1">
      <alignment horizontal="center" vertical="center" wrapText="1"/>
    </xf>
    <xf numFmtId="0" fontId="32" fillId="52" borderId="30" xfId="0" applyFont="1" applyFill="1" applyBorder="1" applyAlignment="1">
      <alignment horizontal="center" vertical="center" wrapText="1"/>
    </xf>
    <xf numFmtId="0" fontId="32" fillId="52" borderId="20" xfId="0" applyFont="1" applyFill="1" applyBorder="1" applyAlignment="1">
      <alignment horizontal="center" vertical="center" wrapText="1"/>
    </xf>
    <xf numFmtId="0" fontId="26" fillId="53" borderId="23" xfId="0" applyNumberFormat="1" applyFont="1" applyFill="1" applyBorder="1" applyAlignment="1">
      <alignment horizontal="center" vertical="center"/>
    </xf>
    <xf numFmtId="0" fontId="26" fillId="53" borderId="24" xfId="0" applyNumberFormat="1" applyFont="1" applyFill="1" applyBorder="1" applyAlignment="1">
      <alignment horizontal="center" vertical="center"/>
    </xf>
    <xf numFmtId="0" fontId="26" fillId="53" borderId="25" xfId="0" applyNumberFormat="1" applyFont="1" applyFill="1" applyBorder="1" applyAlignment="1">
      <alignment horizontal="center" vertical="center"/>
    </xf>
    <xf numFmtId="0" fontId="23" fillId="26" borderId="22" xfId="0" applyFont="1" applyFill="1" applyBorder="1" applyAlignment="1">
      <alignment horizontal="center" vertical="center" wrapText="1"/>
    </xf>
    <xf numFmtId="0" fontId="31" fillId="26" borderId="0" xfId="0" applyFont="1" applyFill="1" applyAlignment="1">
      <alignment horizontal="center" vertical="center" wrapText="1"/>
    </xf>
    <xf numFmtId="176" fontId="22" fillId="26" borderId="0" xfId="0" applyNumberFormat="1" applyFont="1" applyFill="1" applyAlignment="1">
      <alignment horizontal="center" vertical="center"/>
    </xf>
    <xf numFmtId="0" fontId="22" fillId="52" borderId="0" xfId="0" applyFont="1" applyFill="1" applyAlignment="1">
      <alignment horizontal="center" vertical="center"/>
    </xf>
    <xf numFmtId="0" fontId="26" fillId="53" borderId="10" xfId="0" applyNumberFormat="1" applyFont="1" applyFill="1" applyBorder="1" applyAlignment="1">
      <alignment horizontal="center" vertical="center"/>
    </xf>
    <xf numFmtId="0" fontId="27" fillId="17" borderId="10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0" fontId="24" fillId="51" borderId="10" xfId="0" applyFont="1" applyFill="1" applyBorder="1" applyAlignment="1">
      <alignment horizontal="left" vertical="center" wrapText="1"/>
    </xf>
    <xf numFmtId="0" fontId="22" fillId="26" borderId="0" xfId="0" applyFont="1" applyFill="1" applyAlignment="1">
      <alignment horizontal="left" vertical="center" wrapText="1"/>
    </xf>
    <xf numFmtId="0" fontId="23" fillId="26" borderId="10" xfId="0" applyFont="1" applyFill="1" applyBorder="1" applyAlignment="1">
      <alignment horizontal="center" vertical="center" wrapText="1"/>
    </xf>
    <xf numFmtId="0" fontId="24" fillId="20" borderId="10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</cellXfs>
  <cellStyles count="129">
    <cellStyle name="_ET_STYLE_NoName_00_" xfId="1"/>
    <cellStyle name="0,0_x000a__x000a_NA_x000a__x000a_" xfId="2"/>
    <cellStyle name="0,0_x000a__x000a_NA_x000a__x000a_ 2" xfId="3"/>
    <cellStyle name="0,0_x000a__x000a_NA_x000a__x000a_ 2 2" xfId="81"/>
    <cellStyle name="0,0_x005f_x000d__x005f_x000a_NA_x005f_x000d__x005f_x000a_" xfId="4"/>
    <cellStyle name="20% - Accent1" xfId="5"/>
    <cellStyle name="20% - Accent1 2" xfId="82"/>
    <cellStyle name="20% - Accent2" xfId="6"/>
    <cellStyle name="20% - Accent2 2" xfId="83"/>
    <cellStyle name="20% - Accent3" xfId="7"/>
    <cellStyle name="20% - Accent3 2" xfId="84"/>
    <cellStyle name="20% - Accent4" xfId="8"/>
    <cellStyle name="20% - Accent4 2" xfId="85"/>
    <cellStyle name="20% - Accent5" xfId="9"/>
    <cellStyle name="20% - Accent5 2" xfId="86"/>
    <cellStyle name="20% - Accent6" xfId="10"/>
    <cellStyle name="20% - Accent6 2" xfId="87"/>
    <cellStyle name="20% - 强调文字颜色 1" xfId="58" builtinId="30" hidden="1"/>
    <cellStyle name="20% - 强调文字颜色 2" xfId="62" builtinId="34" hidden="1"/>
    <cellStyle name="20% - 强调文字颜色 3" xfId="66" builtinId="38" hidden="1"/>
    <cellStyle name="20% - 强调文字颜色 4" xfId="70" builtinId="42" hidden="1"/>
    <cellStyle name="20% - 强调文字颜色 5" xfId="74" builtinId="46" hidden="1"/>
    <cellStyle name="20% - 强调文字颜色 6" xfId="78" builtinId="50" hidden="1"/>
    <cellStyle name="40% - Accent1" xfId="11"/>
    <cellStyle name="40% - Accent1 2" xfId="88"/>
    <cellStyle name="40% - Accent2" xfId="12"/>
    <cellStyle name="40% - Accent2 2" xfId="89"/>
    <cellStyle name="40% - Accent3" xfId="13"/>
    <cellStyle name="40% - Accent3 2" xfId="90"/>
    <cellStyle name="40% - Accent4" xfId="14"/>
    <cellStyle name="40% - Accent4 2" xfId="91"/>
    <cellStyle name="40% - Accent5" xfId="15"/>
    <cellStyle name="40% - Accent5 2" xfId="92"/>
    <cellStyle name="40% - Accent6" xfId="16"/>
    <cellStyle name="40% - Accent6 2" xfId="93"/>
    <cellStyle name="40% - 强调文字颜色 1" xfId="59" builtinId="31" hidden="1"/>
    <cellStyle name="40% - 强调文字颜色 2" xfId="63" builtinId="35" hidden="1"/>
    <cellStyle name="40% - 强调文字颜色 3" xfId="67" builtinId="39" hidden="1"/>
    <cellStyle name="40% - 强调文字颜色 4" xfId="71" builtinId="43" hidden="1"/>
    <cellStyle name="40% - 强调文字颜色 5" xfId="75" builtinId="47" hidden="1"/>
    <cellStyle name="40% - 强调文字颜色 6" xfId="79" builtinId="51" hidden="1"/>
    <cellStyle name="60% - Accent1" xfId="17"/>
    <cellStyle name="60% - Accent1 2" xfId="94"/>
    <cellStyle name="60% - Accent2" xfId="18"/>
    <cellStyle name="60% - Accent2 2" xfId="95"/>
    <cellStyle name="60% - Accent3" xfId="19"/>
    <cellStyle name="60% - Accent3 2" xfId="96"/>
    <cellStyle name="60% - Accent4" xfId="20"/>
    <cellStyle name="60% - Accent4 2" xfId="97"/>
    <cellStyle name="60% - Accent5" xfId="21"/>
    <cellStyle name="60% - Accent5 2" xfId="98"/>
    <cellStyle name="60% - Accent6" xfId="22"/>
    <cellStyle name="60% - Accent6 2" xfId="99"/>
    <cellStyle name="60% - 强调文字颜色 1" xfId="60" builtinId="32" hidden="1"/>
    <cellStyle name="60% - 强调文字颜色 2" xfId="64" builtinId="36" hidden="1"/>
    <cellStyle name="60% - 强调文字颜色 3" xfId="68" builtinId="40" hidden="1"/>
    <cellStyle name="60% - 强调文字颜色 4" xfId="72" builtinId="44" hidden="1"/>
    <cellStyle name="60% - 强调文字颜色 5" xfId="76" builtinId="48" hidden="1"/>
    <cellStyle name="60% - 强调文字颜色 6" xfId="80" builtinId="52" hidden="1"/>
    <cellStyle name="Accent1" xfId="23"/>
    <cellStyle name="Accent1 2" xfId="100"/>
    <cellStyle name="Accent2" xfId="24"/>
    <cellStyle name="Accent2 2" xfId="101"/>
    <cellStyle name="Accent3" xfId="25"/>
    <cellStyle name="Accent3 2" xfId="102"/>
    <cellStyle name="Accent4" xfId="26"/>
    <cellStyle name="Accent4 2" xfId="103"/>
    <cellStyle name="Accent5" xfId="27"/>
    <cellStyle name="Accent5 2" xfId="104"/>
    <cellStyle name="Accent6" xfId="28"/>
    <cellStyle name="Accent6 2" xfId="105"/>
    <cellStyle name="Bad" xfId="29"/>
    <cellStyle name="Bad 2" xfId="106"/>
    <cellStyle name="Calculation" xfId="30"/>
    <cellStyle name="Calculation 2" xfId="107"/>
    <cellStyle name="Check Cell" xfId="31"/>
    <cellStyle name="Check Cell 2" xfId="108"/>
    <cellStyle name="Currency 2" xfId="32"/>
    <cellStyle name="Currency 2 2" xfId="109"/>
    <cellStyle name="Explanatory Text" xfId="33"/>
    <cellStyle name="Explanatory Text 2" xfId="110"/>
    <cellStyle name="Good" xfId="34"/>
    <cellStyle name="Good 2" xfId="111"/>
    <cellStyle name="Heading 1" xfId="35"/>
    <cellStyle name="Heading 1 2" xfId="112"/>
    <cellStyle name="Heading 2" xfId="36"/>
    <cellStyle name="Heading 2 2" xfId="113"/>
    <cellStyle name="Heading 3" xfId="37"/>
    <cellStyle name="Heading 3 2" xfId="114"/>
    <cellStyle name="Heading 4" xfId="38"/>
    <cellStyle name="Heading 4 2" xfId="115"/>
    <cellStyle name="Input" xfId="39"/>
    <cellStyle name="Input 2" xfId="116"/>
    <cellStyle name="Linked Cell" xfId="40"/>
    <cellStyle name="Linked Cell 2" xfId="117"/>
    <cellStyle name="Neutral" xfId="41"/>
    <cellStyle name="Neutral 2" xfId="118"/>
    <cellStyle name="Normal 2" xfId="42"/>
    <cellStyle name="Note" xfId="43"/>
    <cellStyle name="Note 2" xfId="119"/>
    <cellStyle name="Output" xfId="44"/>
    <cellStyle name="Output 2" xfId="120"/>
    <cellStyle name="Standard_budget BMW Deal…ng 20070530.xls" xfId="45"/>
    <cellStyle name="Title" xfId="46"/>
    <cellStyle name="Title 2" xfId="121"/>
    <cellStyle name="Total" xfId="47"/>
    <cellStyle name="Total 2" xfId="122"/>
    <cellStyle name="Warning Text" xfId="48"/>
    <cellStyle name="Warning Text 2" xfId="123"/>
    <cellStyle name="差_ATSL试驾活动" xfId="49"/>
    <cellStyle name="差_ATSL试驾活动 2" xfId="124"/>
    <cellStyle name="差_Copy of Copy of ATSL上市发布会+试驾 旅行社SOW (第三轮）" xfId="50"/>
    <cellStyle name="差_Copy of Copy of ATSL上市发布会+试驾 旅行社SOW (第三轮） 2" xfId="125"/>
    <cellStyle name="常规" xfId="0" builtinId="0"/>
    <cellStyle name="常规 2" xfId="51"/>
    <cellStyle name="常规 2 2" xfId="126"/>
    <cellStyle name="好_ATSL试驾活动" xfId="52"/>
    <cellStyle name="好_ATSL试驾活动 2" xfId="127"/>
    <cellStyle name="好_Copy of Copy of ATSL上市发布会+试驾 旅行社SOW (第三轮）" xfId="53"/>
    <cellStyle name="好_Copy of Copy of ATSL上市发布会+试驾 旅行社SOW (第三轮） 2" xfId="128"/>
    <cellStyle name="强调文字颜色 1" xfId="57" builtinId="29" hidden="1"/>
    <cellStyle name="强调文字颜色 2" xfId="61" builtinId="33" hidden="1"/>
    <cellStyle name="强调文字颜色 3" xfId="65" builtinId="37" hidden="1"/>
    <cellStyle name="强调文字颜色 4" xfId="69" builtinId="41" hidden="1"/>
    <cellStyle name="强调文字颜色 5" xfId="73" builtinId="45" hidden="1"/>
    <cellStyle name="强调文字颜色 6" xfId="77" builtinId="49" hidden="1"/>
    <cellStyle name="样式 1" xfId="54"/>
    <cellStyle name="样式 1 2" xfId="55"/>
    <cellStyle name="一般_Sheet1" xfId="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3"/>
  <sheetViews>
    <sheetView tabSelected="1" workbookViewId="0">
      <selection activeCell="D14" sqref="D14"/>
    </sheetView>
  </sheetViews>
  <sheetFormatPr defaultRowHeight="14.25"/>
  <cols>
    <col min="1" max="2" width="19.875" customWidth="1"/>
    <col min="3" max="3" width="24.875" customWidth="1"/>
    <col min="4" max="5" width="13.375" customWidth="1"/>
    <col min="6" max="7" width="14.125" customWidth="1"/>
  </cols>
  <sheetData>
    <row r="2" spans="1:7">
      <c r="A2" s="30"/>
      <c r="B2" s="30"/>
      <c r="C2" s="30"/>
      <c r="D2" s="30"/>
      <c r="E2" s="30"/>
      <c r="F2" s="86" t="s">
        <v>80</v>
      </c>
      <c r="G2" s="86"/>
    </row>
    <row r="3" spans="1:7">
      <c r="A3" s="30"/>
      <c r="B3" s="30"/>
      <c r="C3" s="30"/>
      <c r="D3" s="30"/>
      <c r="E3" s="30"/>
      <c r="F3" s="86" t="s">
        <v>96</v>
      </c>
      <c r="G3" s="86"/>
    </row>
    <row r="4" spans="1:7">
      <c r="A4" s="30"/>
      <c r="B4" s="30"/>
      <c r="C4" s="30"/>
      <c r="D4" s="30"/>
      <c r="E4" s="30"/>
      <c r="F4" s="86" t="s">
        <v>81</v>
      </c>
      <c r="G4" s="86"/>
    </row>
    <row r="5" spans="1:7">
      <c r="A5" s="87"/>
      <c r="B5" s="87"/>
      <c r="C5" s="87"/>
      <c r="D5" s="30"/>
      <c r="E5" s="30"/>
      <c r="F5" s="86"/>
      <c r="G5" s="86"/>
    </row>
    <row r="6" spans="1:7" ht="18">
      <c r="A6" s="85" t="s">
        <v>82</v>
      </c>
      <c r="B6" s="85"/>
      <c r="C6" s="85"/>
      <c r="D6" s="85"/>
      <c r="E6" s="85"/>
      <c r="F6" s="85"/>
      <c r="G6" s="85"/>
    </row>
    <row r="7" spans="1:7">
      <c r="A7" s="84" t="s">
        <v>83</v>
      </c>
      <c r="B7" s="84"/>
      <c r="C7" s="32" t="s">
        <v>84</v>
      </c>
      <c r="D7" s="36" t="s">
        <v>9</v>
      </c>
      <c r="E7" s="33" t="s">
        <v>85</v>
      </c>
      <c r="F7" s="33" t="s">
        <v>86</v>
      </c>
      <c r="G7" s="40" t="s">
        <v>87</v>
      </c>
    </row>
    <row r="8" spans="1:7" ht="15">
      <c r="A8" s="66" t="s">
        <v>88</v>
      </c>
      <c r="B8" s="66"/>
      <c r="C8" s="66"/>
      <c r="D8" s="66"/>
      <c r="E8" s="66"/>
      <c r="F8" s="66"/>
      <c r="G8" s="41"/>
    </row>
    <row r="9" spans="1:7" ht="28.5">
      <c r="A9" s="52" t="s">
        <v>67</v>
      </c>
      <c r="B9" s="53"/>
      <c r="C9" s="54" t="s">
        <v>68</v>
      </c>
      <c r="D9" s="37">
        <v>950</v>
      </c>
      <c r="E9" s="31">
        <v>1</v>
      </c>
      <c r="F9" s="31">
        <v>6</v>
      </c>
      <c r="G9" s="42">
        <f>D9*E9*F9</f>
        <v>5700</v>
      </c>
    </row>
    <row r="10" spans="1:7" ht="15">
      <c r="A10" s="66" t="s">
        <v>89</v>
      </c>
      <c r="B10" s="66"/>
      <c r="C10" s="66"/>
      <c r="D10" s="66"/>
      <c r="E10" s="66"/>
      <c r="F10" s="66"/>
      <c r="G10" s="43"/>
    </row>
    <row r="11" spans="1:7">
      <c r="A11" s="67" t="s">
        <v>71</v>
      </c>
      <c r="B11" s="67"/>
      <c r="C11" s="34" t="s">
        <v>65</v>
      </c>
      <c r="D11" s="37">
        <v>2000</v>
      </c>
      <c r="E11" s="31">
        <v>2</v>
      </c>
      <c r="F11" s="31">
        <v>1</v>
      </c>
      <c r="G11" s="42">
        <f>D11*E11*F11</f>
        <v>4000</v>
      </c>
    </row>
    <row r="12" spans="1:7">
      <c r="A12" s="74" t="s">
        <v>69</v>
      </c>
      <c r="B12" s="74"/>
      <c r="C12" s="34" t="s">
        <v>66</v>
      </c>
      <c r="D12" s="37">
        <v>600</v>
      </c>
      <c r="E12" s="31">
        <v>2</v>
      </c>
      <c r="F12" s="31">
        <v>1</v>
      </c>
      <c r="G12" s="42">
        <f t="shared" ref="G12:G17" si="0">D12*E12*F12</f>
        <v>1200</v>
      </c>
    </row>
    <row r="13" spans="1:7">
      <c r="A13" s="74" t="s">
        <v>69</v>
      </c>
      <c r="B13" s="74"/>
      <c r="C13" s="34" t="s">
        <v>66</v>
      </c>
      <c r="D13" s="37">
        <v>600</v>
      </c>
      <c r="E13" s="31">
        <v>2</v>
      </c>
      <c r="F13" s="31">
        <v>1</v>
      </c>
      <c r="G13" s="42">
        <f t="shared" si="0"/>
        <v>1200</v>
      </c>
    </row>
    <row r="14" spans="1:7" ht="74.25" customHeight="1">
      <c r="A14" s="67" t="s">
        <v>70</v>
      </c>
      <c r="B14" s="67"/>
      <c r="C14" s="34" t="s">
        <v>66</v>
      </c>
      <c r="D14" s="37">
        <v>600</v>
      </c>
      <c r="E14" s="31">
        <v>2</v>
      </c>
      <c r="F14" s="31">
        <v>1</v>
      </c>
      <c r="G14" s="42">
        <f t="shared" si="0"/>
        <v>1200</v>
      </c>
    </row>
    <row r="15" spans="1:7">
      <c r="A15" s="68" t="s">
        <v>72</v>
      </c>
      <c r="B15" s="69"/>
      <c r="C15" s="34" t="s">
        <v>73</v>
      </c>
      <c r="D15" s="37">
        <v>3000</v>
      </c>
      <c r="E15" s="31">
        <v>1</v>
      </c>
      <c r="F15" s="31">
        <v>1</v>
      </c>
      <c r="G15" s="42">
        <f t="shared" si="0"/>
        <v>3000</v>
      </c>
    </row>
    <row r="16" spans="1:7">
      <c r="A16" s="70"/>
      <c r="B16" s="71"/>
      <c r="C16" s="34" t="s">
        <v>74</v>
      </c>
      <c r="D16" s="37">
        <v>2500</v>
      </c>
      <c r="E16" s="31">
        <v>2</v>
      </c>
      <c r="F16" s="31">
        <v>1</v>
      </c>
      <c r="G16" s="42">
        <f t="shared" si="0"/>
        <v>5000</v>
      </c>
    </row>
    <row r="17" spans="1:7">
      <c r="A17" s="72"/>
      <c r="B17" s="73"/>
      <c r="C17" s="34" t="s">
        <v>66</v>
      </c>
      <c r="D17" s="37">
        <v>650</v>
      </c>
      <c r="E17" s="31">
        <v>2</v>
      </c>
      <c r="F17" s="31">
        <v>1</v>
      </c>
      <c r="G17" s="42">
        <f t="shared" si="0"/>
        <v>1300</v>
      </c>
    </row>
    <row r="18" spans="1:7" ht="15">
      <c r="A18" s="63" t="s">
        <v>90</v>
      </c>
      <c r="B18" s="64"/>
      <c r="C18" s="64"/>
      <c r="D18" s="64"/>
      <c r="E18" s="64"/>
      <c r="F18" s="65"/>
      <c r="G18" s="44"/>
    </row>
    <row r="19" spans="1:7">
      <c r="A19" s="75" t="s">
        <v>75</v>
      </c>
      <c r="B19" s="76"/>
      <c r="C19" s="39" t="s">
        <v>76</v>
      </c>
      <c r="D19" s="38">
        <v>2000</v>
      </c>
      <c r="E19" s="35">
        <v>1</v>
      </c>
      <c r="F19" s="35">
        <v>1</v>
      </c>
      <c r="G19" s="42">
        <f>D19*E19*F19</f>
        <v>2000</v>
      </c>
    </row>
    <row r="20" spans="1:7" ht="42.75">
      <c r="A20" s="77"/>
      <c r="B20" s="78"/>
      <c r="C20" s="39" t="s">
        <v>77</v>
      </c>
      <c r="D20" s="38">
        <v>3554.6849999999999</v>
      </c>
      <c r="E20" s="35">
        <v>1</v>
      </c>
      <c r="F20" s="35">
        <v>1</v>
      </c>
      <c r="G20" s="42">
        <f t="shared" ref="G20:G23" si="1">D20*E20*F20</f>
        <v>3554.6849999999999</v>
      </c>
    </row>
    <row r="21" spans="1:7" s="30" customFormat="1" ht="41.25" customHeight="1">
      <c r="A21" s="79"/>
      <c r="B21" s="80"/>
      <c r="C21" s="55" t="s">
        <v>92</v>
      </c>
      <c r="D21" s="29">
        <v>12999.86</v>
      </c>
      <c r="E21" s="27">
        <v>1</v>
      </c>
      <c r="F21" s="31">
        <v>1</v>
      </c>
      <c r="G21" s="42">
        <f t="shared" si="1"/>
        <v>12999.86</v>
      </c>
    </row>
    <row r="22" spans="1:7">
      <c r="A22" s="56" t="s">
        <v>93</v>
      </c>
      <c r="B22" s="57"/>
      <c r="C22" s="48" t="s">
        <v>78</v>
      </c>
      <c r="D22" s="49">
        <v>500</v>
      </c>
      <c r="E22" s="50">
        <v>1</v>
      </c>
      <c r="F22" s="50">
        <v>7</v>
      </c>
      <c r="G22" s="42">
        <f t="shared" si="1"/>
        <v>3500</v>
      </c>
    </row>
    <row r="23" spans="1:7">
      <c r="A23" s="58"/>
      <c r="B23" s="59"/>
      <c r="C23" s="51" t="s">
        <v>79</v>
      </c>
      <c r="D23" s="49">
        <v>400</v>
      </c>
      <c r="E23" s="50">
        <v>2</v>
      </c>
      <c r="F23" s="50">
        <v>1</v>
      </c>
      <c r="G23" s="42">
        <f t="shared" si="1"/>
        <v>800</v>
      </c>
    </row>
    <row r="24" spans="1:7">
      <c r="A24" s="60" t="s">
        <v>95</v>
      </c>
      <c r="B24" s="61"/>
      <c r="C24" s="61"/>
      <c r="D24" s="61"/>
      <c r="E24" s="61"/>
      <c r="F24" s="61"/>
      <c r="G24" s="45">
        <f>SUM(G9:G23)</f>
        <v>45454.544999999998</v>
      </c>
    </row>
    <row r="25" spans="1:7" s="30" customFormat="1">
      <c r="A25" s="81" t="s">
        <v>94</v>
      </c>
      <c r="B25" s="82"/>
      <c r="C25" s="82"/>
      <c r="D25" s="82"/>
      <c r="E25" s="82"/>
      <c r="F25" s="83"/>
      <c r="G25" s="45">
        <f>G24*0.1</f>
        <v>4545.4544999999998</v>
      </c>
    </row>
    <row r="26" spans="1:7">
      <c r="A26" s="62" t="s">
        <v>91</v>
      </c>
      <c r="B26" s="62"/>
      <c r="C26" s="62"/>
      <c r="D26" s="62"/>
      <c r="E26" s="62"/>
      <c r="F26" s="62"/>
      <c r="G26" s="46">
        <f>SUM(G24:G25)</f>
        <v>49999.999499999998</v>
      </c>
    </row>
    <row r="29" spans="1:7">
      <c r="A29" s="30"/>
      <c r="B29" s="30"/>
      <c r="C29" s="30"/>
      <c r="D29" s="30"/>
      <c r="E29" s="30"/>
      <c r="F29" s="30"/>
      <c r="G29" s="47"/>
    </row>
    <row r="30" spans="1:7">
      <c r="G30" s="47"/>
    </row>
    <row r="33" spans="1:7">
      <c r="A33" s="30"/>
      <c r="B33" s="30"/>
      <c r="C33" s="30"/>
      <c r="D33" s="30"/>
      <c r="E33" s="30"/>
      <c r="F33" s="30"/>
      <c r="G33" s="47"/>
    </row>
  </sheetData>
  <mergeCells count="20">
    <mergeCell ref="A7:B7"/>
    <mergeCell ref="A8:F8"/>
    <mergeCell ref="A6:G6"/>
    <mergeCell ref="F2:G2"/>
    <mergeCell ref="F3:G3"/>
    <mergeCell ref="F4:G4"/>
    <mergeCell ref="A5:C5"/>
    <mergeCell ref="F5:G5"/>
    <mergeCell ref="A22:B23"/>
    <mergeCell ref="A24:F24"/>
    <mergeCell ref="A26:F26"/>
    <mergeCell ref="A18:F18"/>
    <mergeCell ref="A10:F10"/>
    <mergeCell ref="A11:B11"/>
    <mergeCell ref="A15:B17"/>
    <mergeCell ref="A12:B12"/>
    <mergeCell ref="A13:B13"/>
    <mergeCell ref="A14:B14"/>
    <mergeCell ref="A19:B21"/>
    <mergeCell ref="A25:F2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opLeftCell="A13" workbookViewId="0">
      <selection activeCell="H10" sqref="H10"/>
    </sheetView>
  </sheetViews>
  <sheetFormatPr defaultColWidth="19.625" defaultRowHeight="14.25"/>
  <cols>
    <col min="1" max="1" width="30.125" style="18" customWidth="1" collapsed="1"/>
    <col min="2" max="2" width="17.5" style="8" customWidth="1" collapsed="1"/>
    <col min="3" max="3" width="31.625" style="8" bestFit="1" customWidth="1"/>
    <col min="4" max="7" width="12.125" style="5" customWidth="1"/>
    <col min="8" max="8" width="11.5" style="6" customWidth="1"/>
    <col min="9" max="16384" width="19.625" style="7"/>
  </cols>
  <sheetData>
    <row r="1" spans="1:8" ht="45.75" customHeight="1">
      <c r="A1" s="87"/>
      <c r="B1" s="87"/>
      <c r="C1" s="87"/>
    </row>
    <row r="2" spans="1:8" ht="31.7" customHeight="1">
      <c r="A2" s="8" t="s">
        <v>0</v>
      </c>
      <c r="B2" s="94" t="s">
        <v>62</v>
      </c>
      <c r="C2" s="94"/>
      <c r="D2" s="94"/>
      <c r="E2" s="94"/>
    </row>
    <row r="3" spans="1:8">
      <c r="A3" s="8" t="s">
        <v>1</v>
      </c>
      <c r="B3" s="9" t="s">
        <v>31</v>
      </c>
    </row>
    <row r="4" spans="1:8">
      <c r="A4" s="8" t="s">
        <v>4</v>
      </c>
    </row>
    <row r="5" spans="1:8" ht="9.75" hidden="1" customHeight="1">
      <c r="A5" s="8" t="s">
        <v>7</v>
      </c>
    </row>
    <row r="6" spans="1:8" hidden="1">
      <c r="A6" s="8" t="s">
        <v>8</v>
      </c>
    </row>
    <row r="7" spans="1:8" s="4" customFormat="1">
      <c r="A7" s="95" t="s">
        <v>2</v>
      </c>
      <c r="B7" s="95"/>
      <c r="C7" s="10" t="s">
        <v>3</v>
      </c>
      <c r="D7" s="11" t="s">
        <v>9</v>
      </c>
      <c r="E7" s="11" t="s">
        <v>10</v>
      </c>
      <c r="F7" s="11" t="s">
        <v>5</v>
      </c>
      <c r="G7" s="11" t="s">
        <v>25</v>
      </c>
      <c r="H7" s="12" t="s">
        <v>11</v>
      </c>
    </row>
    <row r="8" spans="1:8" s="4" customFormat="1" ht="15">
      <c r="A8" s="96" t="s">
        <v>45</v>
      </c>
      <c r="B8" s="96"/>
      <c r="C8" s="96"/>
      <c r="D8" s="96"/>
      <c r="E8" s="96"/>
      <c r="F8" s="96"/>
      <c r="G8" s="19"/>
      <c r="H8" s="13"/>
    </row>
    <row r="9" spans="1:8" s="3" customFormat="1" ht="42.75" customHeight="1">
      <c r="A9" s="97" t="s">
        <v>24</v>
      </c>
      <c r="B9" s="100" t="s">
        <v>6</v>
      </c>
      <c r="C9" s="24" t="s">
        <v>32</v>
      </c>
      <c r="D9" s="1">
        <v>1000</v>
      </c>
      <c r="E9" s="1">
        <v>1</v>
      </c>
      <c r="F9" s="1">
        <v>25</v>
      </c>
      <c r="G9" s="1">
        <f t="shared" ref="G9:G17" si="0">D9*E9*F9</f>
        <v>25000</v>
      </c>
      <c r="H9" s="2"/>
    </row>
    <row r="10" spans="1:8" s="3" customFormat="1" ht="42.75" customHeight="1">
      <c r="A10" s="98"/>
      <c r="B10" s="101"/>
      <c r="C10" s="24" t="s">
        <v>33</v>
      </c>
      <c r="D10" s="1">
        <v>1000</v>
      </c>
      <c r="E10" s="1">
        <v>1</v>
      </c>
      <c r="F10" s="1">
        <v>78</v>
      </c>
      <c r="G10" s="1">
        <f t="shared" si="0"/>
        <v>78000</v>
      </c>
      <c r="H10" s="2"/>
    </row>
    <row r="11" spans="1:8" s="3" customFormat="1" ht="42.2" customHeight="1">
      <c r="A11" s="98"/>
      <c r="B11" s="101"/>
      <c r="C11" s="24" t="s">
        <v>34</v>
      </c>
      <c r="D11" s="1">
        <v>1000</v>
      </c>
      <c r="E11" s="1">
        <v>1</v>
      </c>
      <c r="F11" s="1">
        <v>75</v>
      </c>
      <c r="G11" s="1">
        <f t="shared" si="0"/>
        <v>75000</v>
      </c>
      <c r="H11" s="2"/>
    </row>
    <row r="12" spans="1:8" s="3" customFormat="1" ht="42.2" customHeight="1">
      <c r="A12" s="98"/>
      <c r="B12" s="101"/>
      <c r="C12" s="24" t="s">
        <v>35</v>
      </c>
      <c r="D12" s="1">
        <v>1000</v>
      </c>
      <c r="E12" s="1">
        <v>1</v>
      </c>
      <c r="F12" s="1">
        <v>24</v>
      </c>
      <c r="G12" s="1">
        <f t="shared" si="0"/>
        <v>24000</v>
      </c>
      <c r="H12" s="2"/>
    </row>
    <row r="13" spans="1:8" s="3" customFormat="1" ht="42.2" customHeight="1">
      <c r="A13" s="98"/>
      <c r="B13" s="101"/>
      <c r="C13" s="24" t="s">
        <v>36</v>
      </c>
      <c r="D13" s="1">
        <v>1000</v>
      </c>
      <c r="E13" s="1">
        <v>5</v>
      </c>
      <c r="F13" s="1">
        <v>5</v>
      </c>
      <c r="G13" s="1">
        <f t="shared" si="0"/>
        <v>25000</v>
      </c>
      <c r="H13" s="2"/>
    </row>
    <row r="14" spans="1:8" s="3" customFormat="1" ht="42.2" customHeight="1">
      <c r="A14" s="99"/>
      <c r="B14" s="102"/>
      <c r="C14" s="24" t="s">
        <v>58</v>
      </c>
      <c r="D14" s="1">
        <v>1000</v>
      </c>
      <c r="E14" s="1">
        <v>2</v>
      </c>
      <c r="F14" s="1">
        <v>2</v>
      </c>
      <c r="G14" s="1">
        <f t="shared" si="0"/>
        <v>4000</v>
      </c>
      <c r="H14" s="2"/>
    </row>
    <row r="15" spans="1:8" s="3" customFormat="1" ht="30.2" customHeight="1">
      <c r="A15" s="97" t="s">
        <v>12</v>
      </c>
      <c r="B15" s="100"/>
      <c r="C15" s="24" t="s">
        <v>46</v>
      </c>
      <c r="D15" s="1">
        <v>30000</v>
      </c>
      <c r="E15" s="25">
        <v>1</v>
      </c>
      <c r="F15" s="25">
        <v>5</v>
      </c>
      <c r="G15" s="1">
        <f t="shared" si="0"/>
        <v>150000</v>
      </c>
      <c r="H15" s="2"/>
    </row>
    <row r="16" spans="1:8" s="3" customFormat="1" ht="27.75" customHeight="1">
      <c r="A16" s="99"/>
      <c r="B16" s="102"/>
      <c r="C16" s="24" t="s">
        <v>60</v>
      </c>
      <c r="D16" s="1">
        <v>150</v>
      </c>
      <c r="E16" s="25">
        <v>1</v>
      </c>
      <c r="F16" s="25">
        <v>102</v>
      </c>
      <c r="G16" s="1">
        <f t="shared" si="0"/>
        <v>15300</v>
      </c>
      <c r="H16" s="2"/>
    </row>
    <row r="17" spans="1:8" s="3" customFormat="1" ht="89.25" customHeight="1">
      <c r="A17" s="103" t="s">
        <v>17</v>
      </c>
      <c r="B17" s="28" t="s">
        <v>18</v>
      </c>
      <c r="C17" s="23" t="s">
        <v>63</v>
      </c>
      <c r="D17" s="1">
        <v>300</v>
      </c>
      <c r="E17" s="1">
        <v>1</v>
      </c>
      <c r="F17" s="25">
        <v>222</v>
      </c>
      <c r="G17" s="1">
        <f t="shared" si="0"/>
        <v>66600</v>
      </c>
      <c r="H17" s="2"/>
    </row>
    <row r="18" spans="1:8" s="3" customFormat="1" ht="33.200000000000003" customHeight="1">
      <c r="A18" s="104"/>
      <c r="B18" s="2"/>
      <c r="C18" s="26"/>
      <c r="D18" s="14"/>
      <c r="E18" s="1"/>
      <c r="F18" s="25"/>
      <c r="G18" s="1"/>
      <c r="H18" s="2"/>
    </row>
    <row r="19" spans="1:8" s="3" customFormat="1" ht="27.75" customHeight="1">
      <c r="A19" s="2" t="s">
        <v>26</v>
      </c>
      <c r="B19" s="2" t="s">
        <v>19</v>
      </c>
      <c r="C19" s="23"/>
      <c r="D19" s="1">
        <v>4000</v>
      </c>
      <c r="E19" s="1">
        <v>6</v>
      </c>
      <c r="F19" s="1">
        <v>1</v>
      </c>
      <c r="G19" s="1">
        <f>D19*E19*F19</f>
        <v>24000</v>
      </c>
      <c r="H19" s="2"/>
    </row>
    <row r="20" spans="1:8" s="4" customFormat="1" ht="15" customHeight="1">
      <c r="A20" s="93" t="s">
        <v>20</v>
      </c>
      <c r="B20" s="93"/>
      <c r="C20" s="93"/>
      <c r="D20" s="93"/>
      <c r="E20" s="93"/>
      <c r="F20" s="93"/>
      <c r="G20" s="15"/>
      <c r="H20" s="15"/>
    </row>
    <row r="21" spans="1:8" s="4" customFormat="1" ht="15" customHeight="1">
      <c r="A21" s="105" t="s">
        <v>37</v>
      </c>
      <c r="B21" s="105"/>
      <c r="C21" s="23" t="s">
        <v>38</v>
      </c>
      <c r="D21" s="1">
        <v>1500</v>
      </c>
      <c r="E21" s="1">
        <v>1</v>
      </c>
      <c r="F21" s="1">
        <v>1</v>
      </c>
      <c r="G21" s="1">
        <f>D21*E21*F21</f>
        <v>1500</v>
      </c>
      <c r="H21" s="23"/>
    </row>
    <row r="22" spans="1:8" s="3" customFormat="1" ht="14.25" customHeight="1">
      <c r="A22" s="92" t="s">
        <v>64</v>
      </c>
      <c r="B22" s="92"/>
      <c r="C22" s="23" t="s">
        <v>39</v>
      </c>
      <c r="D22" s="1">
        <v>600</v>
      </c>
      <c r="E22" s="1">
        <v>1</v>
      </c>
      <c r="F22" s="1">
        <v>3</v>
      </c>
      <c r="G22" s="1">
        <f>D22*E22*F22</f>
        <v>1800</v>
      </c>
      <c r="H22" s="23"/>
    </row>
    <row r="23" spans="1:8" s="3" customFormat="1" ht="14.25" customHeight="1">
      <c r="A23" s="92"/>
      <c r="B23" s="92"/>
      <c r="C23" s="23" t="s">
        <v>40</v>
      </c>
      <c r="D23" s="1">
        <v>1100</v>
      </c>
      <c r="E23" s="1">
        <v>1</v>
      </c>
      <c r="F23" s="1">
        <v>1</v>
      </c>
      <c r="G23" s="1">
        <f>D22*E23*F22</f>
        <v>1800</v>
      </c>
      <c r="H23" s="23"/>
    </row>
    <row r="24" spans="1:8" s="3" customFormat="1">
      <c r="A24" s="92" t="s">
        <v>52</v>
      </c>
      <c r="B24" s="92"/>
      <c r="C24" s="23" t="s">
        <v>41</v>
      </c>
      <c r="D24" s="1">
        <v>2800</v>
      </c>
      <c r="E24" s="25">
        <v>1</v>
      </c>
      <c r="F24" s="1">
        <v>2</v>
      </c>
      <c r="G24" s="25">
        <f>D23*E24*F23</f>
        <v>1100</v>
      </c>
      <c r="H24" s="23"/>
    </row>
    <row r="25" spans="1:8" s="3" customFormat="1" ht="14.25" customHeight="1">
      <c r="A25" s="92" t="s">
        <v>47</v>
      </c>
      <c r="B25" s="92"/>
      <c r="C25" s="23" t="s">
        <v>42</v>
      </c>
      <c r="D25" s="1">
        <v>1000</v>
      </c>
      <c r="E25" s="1">
        <v>1</v>
      </c>
      <c r="F25" s="1">
        <v>1</v>
      </c>
      <c r="G25" s="1">
        <f>D24*E25*F24</f>
        <v>5600</v>
      </c>
      <c r="H25" s="23"/>
    </row>
    <row r="26" spans="1:8" s="3" customFormat="1" ht="14.25" customHeight="1">
      <c r="A26" s="92"/>
      <c r="B26" s="92"/>
      <c r="C26" s="26" t="s">
        <v>43</v>
      </c>
      <c r="D26" s="1">
        <v>1500</v>
      </c>
      <c r="E26" s="1">
        <v>1</v>
      </c>
      <c r="F26" s="25">
        <v>1</v>
      </c>
      <c r="G26" s="1">
        <f>D25*E26*F25</f>
        <v>1000</v>
      </c>
      <c r="H26" s="23"/>
    </row>
    <row r="27" spans="1:8" s="3" customFormat="1">
      <c r="A27" s="92" t="s">
        <v>51</v>
      </c>
      <c r="B27" s="92"/>
      <c r="C27" s="23" t="s">
        <v>44</v>
      </c>
      <c r="D27" s="1">
        <v>1000</v>
      </c>
      <c r="E27" s="1">
        <v>1</v>
      </c>
      <c r="F27" s="1">
        <v>2</v>
      </c>
      <c r="G27" s="1">
        <f>D27*E27*F27</f>
        <v>2000</v>
      </c>
      <c r="H27" s="23"/>
    </row>
    <row r="28" spans="1:8" s="3" customFormat="1" ht="14.25" customHeight="1">
      <c r="A28" s="92"/>
      <c r="B28" s="92"/>
      <c r="C28" s="23" t="s">
        <v>40</v>
      </c>
      <c r="D28" s="1">
        <v>1100</v>
      </c>
      <c r="E28" s="1">
        <v>1</v>
      </c>
      <c r="F28" s="1">
        <v>1</v>
      </c>
      <c r="G28" s="1">
        <f>D28*E28*F28</f>
        <v>1100</v>
      </c>
      <c r="H28" s="23"/>
    </row>
    <row r="29" spans="1:8" s="3" customFormat="1" ht="14.25" customHeight="1">
      <c r="A29" s="92"/>
      <c r="B29" s="92"/>
      <c r="C29" s="26" t="s">
        <v>43</v>
      </c>
      <c r="D29" s="1">
        <v>1500</v>
      </c>
      <c r="E29" s="25">
        <v>1</v>
      </c>
      <c r="F29" s="25">
        <v>2</v>
      </c>
      <c r="G29" s="25">
        <f>D29*E29*F29</f>
        <v>3000</v>
      </c>
      <c r="H29" s="23"/>
    </row>
    <row r="30" spans="1:8" s="3" customFormat="1" ht="14.25" customHeight="1">
      <c r="A30" s="92" t="s">
        <v>53</v>
      </c>
      <c r="B30" s="92"/>
      <c r="C30" s="23" t="s">
        <v>54</v>
      </c>
      <c r="D30" s="1">
        <v>4500</v>
      </c>
      <c r="E30" s="1">
        <v>1</v>
      </c>
      <c r="F30" s="1">
        <v>2</v>
      </c>
      <c r="G30" s="1">
        <f t="shared" ref="G30:G38" si="1">D30*E30*F30</f>
        <v>9000</v>
      </c>
      <c r="H30" s="23"/>
    </row>
    <row r="31" spans="1:8" s="3" customFormat="1">
      <c r="A31" s="92" t="s">
        <v>48</v>
      </c>
      <c r="B31" s="92"/>
      <c r="C31" s="23" t="s">
        <v>42</v>
      </c>
      <c r="D31" s="1">
        <v>1000</v>
      </c>
      <c r="E31" s="1">
        <v>1</v>
      </c>
      <c r="F31" s="1">
        <v>3</v>
      </c>
      <c r="G31" s="1">
        <f t="shared" si="1"/>
        <v>3000</v>
      </c>
      <c r="H31" s="23"/>
    </row>
    <row r="32" spans="1:8" s="3" customFormat="1" ht="14.25" customHeight="1">
      <c r="A32" s="92"/>
      <c r="B32" s="92"/>
      <c r="C32" s="23" t="s">
        <v>40</v>
      </c>
      <c r="D32" s="1">
        <v>1100</v>
      </c>
      <c r="E32" s="1">
        <v>1</v>
      </c>
      <c r="F32" s="1">
        <v>1</v>
      </c>
      <c r="G32" s="1">
        <f t="shared" si="1"/>
        <v>1100</v>
      </c>
      <c r="H32" s="23"/>
    </row>
    <row r="33" spans="1:8" s="3" customFormat="1" ht="14.25" customHeight="1">
      <c r="A33" s="92" t="s">
        <v>50</v>
      </c>
      <c r="B33" s="92"/>
      <c r="C33" s="23" t="s">
        <v>39</v>
      </c>
      <c r="D33" s="1">
        <v>600</v>
      </c>
      <c r="E33" s="1">
        <v>1</v>
      </c>
      <c r="F33" s="1">
        <v>3</v>
      </c>
      <c r="G33" s="1">
        <f t="shared" si="1"/>
        <v>1800</v>
      </c>
      <c r="H33" s="23"/>
    </row>
    <row r="34" spans="1:8" s="3" customFormat="1" ht="14.25" customHeight="1">
      <c r="A34" s="92"/>
      <c r="B34" s="92"/>
      <c r="C34" s="23" t="s">
        <v>40</v>
      </c>
      <c r="D34" s="1">
        <v>1100</v>
      </c>
      <c r="E34" s="1">
        <v>1</v>
      </c>
      <c r="F34" s="1">
        <v>1</v>
      </c>
      <c r="G34" s="1">
        <f t="shared" si="1"/>
        <v>1100</v>
      </c>
      <c r="H34" s="23"/>
    </row>
    <row r="35" spans="1:8" s="3" customFormat="1" ht="14.25" customHeight="1">
      <c r="A35" s="92" t="s">
        <v>55</v>
      </c>
      <c r="B35" s="92"/>
      <c r="C35" s="23" t="s">
        <v>56</v>
      </c>
      <c r="D35" s="1">
        <v>600</v>
      </c>
      <c r="E35" s="1">
        <v>1</v>
      </c>
      <c r="F35" s="1">
        <v>3</v>
      </c>
      <c r="G35" s="1">
        <f t="shared" si="1"/>
        <v>1800</v>
      </c>
      <c r="H35" s="23"/>
    </row>
    <row r="36" spans="1:8" s="3" customFormat="1" ht="14.25" customHeight="1">
      <c r="A36" s="92"/>
      <c r="B36" s="92"/>
      <c r="C36" s="23" t="s">
        <v>40</v>
      </c>
      <c r="D36" s="1">
        <v>1100</v>
      </c>
      <c r="E36" s="1">
        <v>1</v>
      </c>
      <c r="F36" s="1">
        <v>1</v>
      </c>
      <c r="G36" s="1">
        <f t="shared" si="1"/>
        <v>1100</v>
      </c>
      <c r="H36" s="23"/>
    </row>
    <row r="37" spans="1:8" s="3" customFormat="1">
      <c r="A37" s="92" t="s">
        <v>49</v>
      </c>
      <c r="B37" s="92"/>
      <c r="C37" s="23" t="s">
        <v>42</v>
      </c>
      <c r="D37" s="1">
        <v>1000</v>
      </c>
      <c r="E37" s="1">
        <v>1</v>
      </c>
      <c r="F37" s="1">
        <v>3</v>
      </c>
      <c r="G37" s="1">
        <f t="shared" si="1"/>
        <v>3000</v>
      </c>
      <c r="H37" s="23"/>
    </row>
    <row r="38" spans="1:8" s="3" customFormat="1" ht="14.25" customHeight="1">
      <c r="A38" s="92"/>
      <c r="B38" s="92"/>
      <c r="C38" s="23" t="s">
        <v>40</v>
      </c>
      <c r="D38" s="1">
        <v>1100</v>
      </c>
      <c r="E38" s="1">
        <v>1</v>
      </c>
      <c r="F38" s="1">
        <v>1</v>
      </c>
      <c r="G38" s="1">
        <f t="shared" si="1"/>
        <v>1100</v>
      </c>
      <c r="H38" s="23"/>
    </row>
    <row r="39" spans="1:8" s="3" customFormat="1" ht="16.5" customHeight="1">
      <c r="A39" s="93" t="s">
        <v>13</v>
      </c>
      <c r="B39" s="93"/>
      <c r="C39" s="93"/>
      <c r="D39" s="93"/>
      <c r="E39" s="93"/>
      <c r="F39" s="93"/>
      <c r="G39" s="13"/>
      <c r="H39" s="13"/>
    </row>
    <row r="40" spans="1:8" s="3" customFormat="1" ht="30.75" customHeight="1">
      <c r="A40" s="90" t="s">
        <v>59</v>
      </c>
      <c r="B40" s="91"/>
      <c r="C40" s="16"/>
      <c r="D40" s="1">
        <v>800</v>
      </c>
      <c r="E40" s="1">
        <v>2</v>
      </c>
      <c r="F40" s="1">
        <v>12</v>
      </c>
      <c r="G40" s="1">
        <f>D40*E40*F40</f>
        <v>19200</v>
      </c>
      <c r="H40" s="2" t="s">
        <v>29</v>
      </c>
    </row>
    <row r="41" spans="1:8" s="3" customFormat="1" ht="30.75" customHeight="1">
      <c r="A41" s="90" t="s">
        <v>61</v>
      </c>
      <c r="B41" s="91"/>
      <c r="C41" s="16"/>
      <c r="D41" s="1">
        <v>100</v>
      </c>
      <c r="E41" s="1">
        <v>1</v>
      </c>
      <c r="F41" s="1">
        <v>12</v>
      </c>
      <c r="G41" s="1">
        <f>D41*E41*F41</f>
        <v>1200</v>
      </c>
      <c r="H41" s="2" t="s">
        <v>29</v>
      </c>
    </row>
    <row r="42" spans="1:8" s="3" customFormat="1" ht="16.5" customHeight="1">
      <c r="A42" s="93" t="s">
        <v>14</v>
      </c>
      <c r="B42" s="93"/>
      <c r="C42" s="93"/>
      <c r="D42" s="93"/>
      <c r="E42" s="93"/>
      <c r="F42" s="93"/>
      <c r="G42" s="13"/>
      <c r="H42" s="13"/>
    </row>
    <row r="43" spans="1:8" s="3" customFormat="1" ht="28.5" customHeight="1">
      <c r="A43" s="90" t="s">
        <v>27</v>
      </c>
      <c r="B43" s="91"/>
      <c r="C43" s="23"/>
      <c r="D43" s="27">
        <v>200</v>
      </c>
      <c r="E43" s="27">
        <v>3</v>
      </c>
      <c r="F43" s="1">
        <v>12</v>
      </c>
      <c r="G43" s="1">
        <f>D43*E43*F43</f>
        <v>7200</v>
      </c>
      <c r="H43" s="2" t="s">
        <v>29</v>
      </c>
    </row>
    <row r="44" spans="1:8" s="3" customFormat="1" ht="30.75" customHeight="1">
      <c r="A44" s="90" t="s">
        <v>28</v>
      </c>
      <c r="B44" s="91"/>
      <c r="C44" s="16" t="s">
        <v>30</v>
      </c>
      <c r="D44" s="1">
        <v>20000</v>
      </c>
      <c r="E44" s="1">
        <v>1</v>
      </c>
      <c r="F44" s="1">
        <v>1</v>
      </c>
      <c r="G44" s="1">
        <f>D44*E44*F44</f>
        <v>20000</v>
      </c>
      <c r="H44" s="2" t="s">
        <v>29</v>
      </c>
    </row>
    <row r="45" spans="1:8" s="3" customFormat="1" ht="30.75" customHeight="1">
      <c r="A45" s="90" t="s">
        <v>21</v>
      </c>
      <c r="B45" s="91"/>
      <c r="C45" s="16"/>
      <c r="D45" s="1">
        <v>500</v>
      </c>
      <c r="E45" s="1">
        <v>1</v>
      </c>
      <c r="F45" s="1">
        <v>94</v>
      </c>
      <c r="G45" s="1">
        <f>D45*E45*F45</f>
        <v>47000</v>
      </c>
      <c r="H45" s="2" t="s">
        <v>57</v>
      </c>
    </row>
    <row r="46" spans="1:8" s="17" customFormat="1" ht="15" customHeight="1">
      <c r="A46" s="88" t="s">
        <v>22</v>
      </c>
      <c r="B46" s="88"/>
      <c r="C46" s="88"/>
      <c r="D46" s="88"/>
      <c r="E46" s="88"/>
      <c r="F46" s="88"/>
      <c r="G46" s="21">
        <f>SUM(G9:G45)</f>
        <v>623400</v>
      </c>
    </row>
    <row r="47" spans="1:8" s="17" customFormat="1" ht="15" customHeight="1">
      <c r="A47" s="88" t="s">
        <v>15</v>
      </c>
      <c r="B47" s="88"/>
      <c r="C47" s="88"/>
      <c r="D47" s="88"/>
      <c r="E47" s="88"/>
      <c r="F47" s="88"/>
      <c r="G47" s="20">
        <f>G46*0.1</f>
        <v>62340</v>
      </c>
    </row>
    <row r="48" spans="1:8" s="17" customFormat="1" ht="15" customHeight="1">
      <c r="A48" s="88" t="s">
        <v>16</v>
      </c>
      <c r="B48" s="88"/>
      <c r="C48" s="88"/>
      <c r="D48" s="88"/>
      <c r="E48" s="88"/>
      <c r="F48" s="88"/>
      <c r="G48" s="20">
        <f>G47*0.055</f>
        <v>3428.7</v>
      </c>
    </row>
    <row r="49" spans="1:7" s="17" customFormat="1" ht="15" customHeight="1">
      <c r="A49" s="89" t="s">
        <v>23</v>
      </c>
      <c r="B49" s="89"/>
      <c r="C49" s="89"/>
      <c r="D49" s="89"/>
      <c r="E49" s="89"/>
      <c r="F49" s="89"/>
      <c r="G49" s="22">
        <f>SUM(G46:G48)</f>
        <v>689168.7</v>
      </c>
    </row>
  </sheetData>
  <mergeCells count="30">
    <mergeCell ref="A41:B41"/>
    <mergeCell ref="A1:C1"/>
    <mergeCell ref="B2:E2"/>
    <mergeCell ref="A7:B7"/>
    <mergeCell ref="A8:F8"/>
    <mergeCell ref="A9:A14"/>
    <mergeCell ref="B9:B14"/>
    <mergeCell ref="A33:B34"/>
    <mergeCell ref="A15:B16"/>
    <mergeCell ref="A17:A18"/>
    <mergeCell ref="A20:F20"/>
    <mergeCell ref="A21:B21"/>
    <mergeCell ref="A22:B23"/>
    <mergeCell ref="A24:B24"/>
    <mergeCell ref="A48:F48"/>
    <mergeCell ref="A49:F49"/>
    <mergeCell ref="A46:F46"/>
    <mergeCell ref="A45:B45"/>
    <mergeCell ref="A25:B26"/>
    <mergeCell ref="A35:B36"/>
    <mergeCell ref="A37:B38"/>
    <mergeCell ref="A43:B43"/>
    <mergeCell ref="A39:F39"/>
    <mergeCell ref="A40:B40"/>
    <mergeCell ref="A44:B44"/>
    <mergeCell ref="A47:F47"/>
    <mergeCell ref="A42:F42"/>
    <mergeCell ref="A27:B29"/>
    <mergeCell ref="A30:B30"/>
    <mergeCell ref="A31:B32"/>
  </mergeCells>
  <phoneticPr fontId="1" type="noConversion"/>
  <pageMargins left="0.75" right="0.75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追加SOW</vt:lpstr>
      <vt:lpstr>希尔顿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2018-07-17T08:23:21Z</cp:lastPrinted>
  <dcterms:created xsi:type="dcterms:W3CDTF">1996-12-17T01:32:42Z</dcterms:created>
  <dcterms:modified xsi:type="dcterms:W3CDTF">2019-01-03T10:04:24Z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