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F7D9B34E-015D-8847-A674-FC98BDBC1E8C}" xr6:coauthVersionLast="47" xr6:coauthVersionMax="47" xr10:uidLastSave="{00000000-0000-0000-0000-000000000000}"/>
  <bookViews>
    <workbookView xWindow="0" yWindow="500" windowWidth="30720" windowHeight="18700" xr2:uid="{00000000-000D-0000-FFFF-FFFF00000000}"/>
  </bookViews>
  <sheets>
    <sheet name="3天2晚（成都木棉花）" sheetId="23" r:id="rId1"/>
    <sheet name="机票信息" sheetId="25" r:id="rId2"/>
    <sheet name="车辆" sheetId="27" r:id="rId3"/>
    <sheet name="框架报价" sheetId="24" r:id="rId4"/>
  </sheets>
  <definedNames>
    <definedName name="_xlnm._FilterDatabase" localSheetId="0" hidden="1">'3天2晚（成都木棉花）'!$A$5:$WVN$177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8" i="23" l="1"/>
  <c r="P177" i="23"/>
  <c r="P176" i="23"/>
  <c r="P175" i="23"/>
  <c r="P174" i="23"/>
  <c r="P173" i="23"/>
  <c r="P159" i="23"/>
  <c r="P28" i="23"/>
  <c r="P90" i="23"/>
  <c r="P20" i="23"/>
  <c r="P138" i="23"/>
  <c r="P91" i="23"/>
  <c r="P27" i="23"/>
  <c r="P24" i="23"/>
  <c r="P8" i="23"/>
  <c r="P9" i="23"/>
  <c r="P10" i="23"/>
  <c r="P11" i="23"/>
  <c r="P14" i="23"/>
  <c r="P16" i="23"/>
  <c r="P17" i="23"/>
  <c r="P18" i="23"/>
  <c r="P19" i="23"/>
  <c r="P21" i="23"/>
  <c r="P22" i="23"/>
  <c r="J15" i="23"/>
  <c r="P122" i="23"/>
  <c r="P117" i="23"/>
  <c r="P120" i="23"/>
  <c r="P105" i="23"/>
  <c r="P106" i="23"/>
  <c r="P107" i="23"/>
  <c r="P108" i="23"/>
  <c r="P109" i="23"/>
  <c r="P110" i="23"/>
  <c r="P111" i="23"/>
  <c r="P112" i="23"/>
  <c r="P113" i="23"/>
  <c r="P114" i="23"/>
  <c r="P115" i="23"/>
  <c r="P116" i="23"/>
  <c r="P118" i="23"/>
  <c r="P119" i="23"/>
  <c r="P121" i="23"/>
  <c r="P123" i="23"/>
  <c r="P126" i="23"/>
  <c r="P127" i="23"/>
  <c r="P128" i="23"/>
  <c r="P129" i="23"/>
  <c r="P130" i="23"/>
  <c r="P131" i="23"/>
  <c r="P132" i="23"/>
  <c r="P133" i="23"/>
  <c r="P134" i="23"/>
  <c r="P135" i="23"/>
  <c r="P136" i="23"/>
  <c r="P137" i="23"/>
  <c r="P139" i="23"/>
  <c r="P140" i="23"/>
  <c r="P141" i="23"/>
  <c r="P142" i="23"/>
  <c r="P143" i="23"/>
  <c r="P144" i="23"/>
  <c r="P145" i="23"/>
  <c r="P146" i="23"/>
  <c r="P147" i="23"/>
  <c r="P148" i="23"/>
  <c r="P149" i="23"/>
  <c r="P150" i="23"/>
  <c r="P151" i="23"/>
  <c r="P152" i="23"/>
  <c r="P169" i="23"/>
  <c r="P158" i="23"/>
  <c r="P170" i="23" s="1"/>
  <c r="P160" i="23"/>
  <c r="P161" i="23"/>
  <c r="P162" i="23"/>
  <c r="P163" i="23"/>
  <c r="P164" i="23"/>
  <c r="P165" i="23"/>
  <c r="P166" i="23"/>
  <c r="P167" i="23"/>
  <c r="P168" i="23"/>
  <c r="P6" i="23"/>
  <c r="P7" i="23"/>
  <c r="P23" i="23"/>
  <c r="P25" i="23"/>
  <c r="P26" i="23"/>
  <c r="P29" i="23"/>
  <c r="P30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54" i="23"/>
  <c r="P55" i="23"/>
  <c r="P56" i="23"/>
  <c r="P57" i="23"/>
  <c r="P58" i="23"/>
  <c r="P68" i="23"/>
  <c r="P69" i="23"/>
  <c r="P70" i="23"/>
  <c r="P71" i="23"/>
  <c r="P72" i="23"/>
  <c r="P75" i="23"/>
  <c r="P76" i="23"/>
  <c r="P85" i="23"/>
  <c r="P86" i="23"/>
  <c r="P87" i="23"/>
  <c r="P88" i="23"/>
  <c r="P89" i="23"/>
  <c r="P96" i="23"/>
  <c r="P97" i="23"/>
  <c r="P98" i="23"/>
  <c r="P99" i="23"/>
  <c r="P100" i="23"/>
  <c r="P101" i="23"/>
  <c r="P102" i="23"/>
  <c r="P103" i="23"/>
  <c r="P104" i="23"/>
  <c r="P153" i="23"/>
  <c r="P154" i="23"/>
  <c r="P155" i="23"/>
  <c r="P156" i="23"/>
  <c r="P157" i="23"/>
  <c r="P171" i="23"/>
  <c r="P172" i="23"/>
  <c r="J28" i="23"/>
  <c r="J9" i="23"/>
  <c r="J19" i="23"/>
  <c r="J150" i="23"/>
  <c r="J99" i="23"/>
  <c r="J38" i="23"/>
  <c r="J167" i="23"/>
  <c r="J101" i="23"/>
  <c r="J13" i="23"/>
  <c r="F571" i="24"/>
  <c r="F569" i="24"/>
  <c r="F568" i="24"/>
  <c r="F567" i="24"/>
  <c r="F566" i="24"/>
  <c r="F564" i="24"/>
  <c r="F563" i="24"/>
  <c r="F562" i="24"/>
  <c r="F561" i="24"/>
  <c r="F560" i="24"/>
  <c r="F559" i="24"/>
  <c r="F557" i="24"/>
  <c r="F556" i="24"/>
  <c r="F555" i="24"/>
  <c r="F554" i="24"/>
  <c r="F553" i="24"/>
  <c r="F552" i="24"/>
  <c r="F551" i="24"/>
  <c r="F550" i="24"/>
  <c r="F549" i="24"/>
  <c r="F548" i="24"/>
  <c r="F547" i="24"/>
  <c r="F546" i="24"/>
  <c r="F545" i="24"/>
  <c r="F544" i="24"/>
  <c r="F543" i="24"/>
  <c r="F542" i="24"/>
  <c r="F541" i="24"/>
  <c r="F540" i="24"/>
  <c r="F539" i="24"/>
  <c r="F538" i="24"/>
  <c r="F537" i="24"/>
  <c r="F536" i="24"/>
  <c r="F535" i="24"/>
  <c r="F534" i="24"/>
  <c r="F533" i="24"/>
  <c r="F532" i="24"/>
  <c r="F531" i="24"/>
  <c r="F530" i="24"/>
  <c r="F529" i="24"/>
  <c r="F528" i="24"/>
  <c r="F527" i="24"/>
  <c r="F526" i="24"/>
  <c r="F525" i="24"/>
  <c r="F524" i="24"/>
  <c r="F523" i="24"/>
  <c r="F522" i="24"/>
  <c r="F521" i="24"/>
  <c r="F520" i="24"/>
  <c r="F519" i="24"/>
  <c r="F518" i="24"/>
  <c r="F517" i="24"/>
  <c r="F516" i="24"/>
  <c r="F515" i="24"/>
  <c r="F514" i="24"/>
  <c r="F513" i="24"/>
  <c r="F512" i="24"/>
  <c r="F511" i="24"/>
  <c r="F509" i="24"/>
  <c r="F508" i="24"/>
  <c r="F507" i="24"/>
  <c r="F506" i="24"/>
  <c r="F505" i="24"/>
  <c r="F504" i="24"/>
  <c r="F503" i="24"/>
  <c r="F502" i="24"/>
  <c r="F501" i="24"/>
  <c r="F500" i="24"/>
  <c r="F498" i="24"/>
  <c r="F497" i="24"/>
  <c r="F496" i="24"/>
  <c r="F495" i="24"/>
  <c r="F494" i="24"/>
  <c r="F493" i="24"/>
  <c r="F492" i="24"/>
  <c r="F491" i="24"/>
  <c r="F490" i="24"/>
  <c r="F489" i="24"/>
  <c r="F488" i="24"/>
  <c r="F487" i="24"/>
  <c r="F486" i="24"/>
  <c r="F485" i="24"/>
  <c r="F484" i="24"/>
  <c r="F483" i="24"/>
  <c r="F482" i="24"/>
  <c r="F481" i="24"/>
  <c r="F480" i="24"/>
  <c r="F479" i="24"/>
  <c r="F478" i="24"/>
  <c r="F477" i="24"/>
  <c r="F476" i="24"/>
  <c r="F475" i="24"/>
  <c r="F474" i="24"/>
  <c r="F473" i="24"/>
  <c r="F472" i="24"/>
  <c r="F471" i="24"/>
  <c r="F470" i="24"/>
  <c r="F469" i="24"/>
  <c r="F468" i="24"/>
  <c r="F467" i="24"/>
  <c r="F466" i="24"/>
  <c r="F465" i="24"/>
  <c r="F464" i="24"/>
  <c r="F463" i="24"/>
  <c r="F462" i="24"/>
  <c r="F461" i="24"/>
  <c r="F460" i="24"/>
  <c r="F459" i="24"/>
  <c r="F458" i="24"/>
  <c r="F457" i="24"/>
  <c r="F456" i="24"/>
  <c r="F455" i="24"/>
  <c r="F454" i="24"/>
  <c r="F453" i="24"/>
  <c r="F452" i="24"/>
  <c r="F451" i="24"/>
  <c r="F450" i="24"/>
  <c r="F449" i="24"/>
  <c r="F448" i="24"/>
  <c r="F447" i="24"/>
  <c r="F446" i="24"/>
  <c r="F445" i="24"/>
  <c r="F444" i="24"/>
  <c r="F443" i="24"/>
  <c r="F442" i="24"/>
  <c r="F441" i="24"/>
  <c r="F440" i="24"/>
  <c r="F439" i="24"/>
  <c r="F438" i="24"/>
  <c r="F437" i="24"/>
  <c r="F436" i="24"/>
  <c r="F435" i="24"/>
  <c r="F434" i="24"/>
  <c r="F433" i="24"/>
  <c r="F432" i="24"/>
  <c r="F431" i="24"/>
  <c r="F430" i="24"/>
  <c r="F429" i="24"/>
  <c r="F428" i="24"/>
  <c r="F427" i="24"/>
  <c r="F426" i="24"/>
  <c r="F425" i="24"/>
  <c r="F424" i="24"/>
  <c r="F423" i="24"/>
  <c r="F422" i="24"/>
  <c r="F421" i="24"/>
  <c r="F420" i="24"/>
  <c r="F419" i="24"/>
  <c r="F418" i="24"/>
  <c r="F417" i="24"/>
  <c r="F416" i="24"/>
  <c r="F415" i="24"/>
  <c r="F414" i="24"/>
  <c r="F413" i="24"/>
  <c r="F412" i="24"/>
  <c r="F411" i="24"/>
  <c r="F410" i="24"/>
  <c r="F409" i="24"/>
  <c r="F408" i="24"/>
  <c r="F407" i="24"/>
  <c r="F406" i="24"/>
  <c r="F405" i="24"/>
  <c r="F404" i="24"/>
  <c r="F403" i="24"/>
  <c r="F402" i="24"/>
  <c r="F401" i="24"/>
  <c r="F400" i="24"/>
  <c r="F399" i="24"/>
  <c r="F398" i="24"/>
  <c r="F397" i="24"/>
  <c r="F396" i="24"/>
  <c r="F395" i="24"/>
  <c r="F394" i="24"/>
  <c r="F393" i="24"/>
  <c r="F392" i="24"/>
  <c r="F391" i="24"/>
  <c r="F390" i="24"/>
  <c r="F389" i="24"/>
  <c r="F388" i="24"/>
  <c r="F387" i="24"/>
  <c r="F386" i="24"/>
  <c r="F385" i="24"/>
  <c r="F384" i="24"/>
  <c r="F383" i="24"/>
  <c r="F382" i="24"/>
  <c r="F381" i="24"/>
  <c r="F380" i="24"/>
  <c r="F379" i="24"/>
  <c r="F378" i="24"/>
  <c r="F377" i="24"/>
  <c r="F376" i="24"/>
  <c r="F375" i="24"/>
  <c r="F374" i="24"/>
  <c r="F373" i="24"/>
  <c r="F372" i="24"/>
  <c r="F371" i="24"/>
  <c r="F370" i="24"/>
  <c r="F369" i="24"/>
  <c r="F368" i="24"/>
  <c r="F367" i="24"/>
  <c r="F366" i="24"/>
  <c r="F365" i="24"/>
  <c r="F364" i="24"/>
  <c r="F363" i="24"/>
  <c r="F362" i="24"/>
  <c r="F361" i="24"/>
  <c r="F360" i="24"/>
  <c r="F359" i="24"/>
  <c r="F358" i="24"/>
  <c r="F357" i="24"/>
  <c r="F356" i="24"/>
  <c r="F355" i="24"/>
  <c r="F354" i="24"/>
  <c r="F353" i="24"/>
  <c r="F352" i="24"/>
  <c r="F351" i="24"/>
  <c r="F350" i="24"/>
  <c r="F349" i="24"/>
  <c r="F348" i="24"/>
  <c r="F347" i="24"/>
  <c r="F346" i="24"/>
  <c r="F345" i="24"/>
  <c r="F344" i="24"/>
  <c r="F343" i="24"/>
  <c r="F342" i="24"/>
  <c r="F341" i="24"/>
  <c r="F340" i="24"/>
  <c r="F339" i="24"/>
  <c r="F338" i="24"/>
  <c r="F337" i="24"/>
  <c r="F336" i="24"/>
  <c r="F335" i="24"/>
  <c r="F334" i="24"/>
  <c r="F333" i="24"/>
  <c r="F332" i="24"/>
  <c r="F331" i="24"/>
  <c r="F330" i="24"/>
  <c r="F329" i="24"/>
  <c r="F328" i="24"/>
  <c r="F327" i="24"/>
  <c r="F326" i="24"/>
  <c r="F325" i="24"/>
  <c r="F324" i="24"/>
  <c r="F323" i="24"/>
  <c r="F322" i="24"/>
  <c r="F321" i="24"/>
  <c r="F320" i="24"/>
  <c r="F319" i="24"/>
  <c r="F318" i="24"/>
  <c r="F317" i="24"/>
  <c r="F316" i="24"/>
  <c r="F315" i="24"/>
  <c r="F314" i="24"/>
  <c r="F313" i="24"/>
  <c r="F312" i="24"/>
  <c r="F311" i="24"/>
  <c r="F310" i="24"/>
  <c r="F309" i="24"/>
  <c r="F308" i="24"/>
  <c r="F307" i="24"/>
  <c r="F306" i="24"/>
  <c r="F305" i="24"/>
  <c r="F304" i="24"/>
  <c r="F303" i="24"/>
  <c r="F302" i="24"/>
  <c r="F301" i="24"/>
  <c r="F300" i="24"/>
  <c r="F299" i="24"/>
  <c r="F298" i="24"/>
  <c r="F297" i="24"/>
  <c r="F296" i="24"/>
  <c r="F295" i="24"/>
  <c r="F294" i="24"/>
  <c r="F293" i="24"/>
  <c r="F292" i="24"/>
  <c r="F291" i="24"/>
  <c r="F290" i="24"/>
  <c r="F289" i="24"/>
  <c r="F288" i="24"/>
  <c r="F287" i="24"/>
  <c r="F286" i="24"/>
  <c r="F285" i="24"/>
  <c r="F284" i="24"/>
  <c r="F283" i="24"/>
  <c r="F282" i="24"/>
  <c r="F281" i="24"/>
  <c r="F280" i="24"/>
  <c r="F279" i="24"/>
  <c r="F278" i="24"/>
  <c r="F277" i="24"/>
  <c r="F276" i="24"/>
  <c r="F275" i="24"/>
  <c r="F274" i="24"/>
  <c r="F273" i="24"/>
  <c r="F272" i="24"/>
  <c r="F271" i="24"/>
  <c r="F270" i="24"/>
  <c r="F269" i="24"/>
  <c r="F268" i="24"/>
  <c r="F266" i="24"/>
  <c r="F265" i="24"/>
  <c r="F264" i="24"/>
  <c r="F263" i="24"/>
  <c r="F262" i="24"/>
  <c r="F261" i="24"/>
  <c r="F260" i="24"/>
  <c r="F259" i="24"/>
  <c r="F258" i="24"/>
  <c r="F257" i="24"/>
  <c r="F256" i="24"/>
  <c r="F255" i="24"/>
  <c r="F254" i="24"/>
  <c r="F253" i="24"/>
  <c r="F252" i="24"/>
  <c r="F251" i="24"/>
  <c r="F250" i="24"/>
  <c r="F249" i="24"/>
  <c r="F248" i="24"/>
  <c r="F247" i="24"/>
  <c r="F246" i="24"/>
  <c r="F245" i="24"/>
  <c r="F244" i="24"/>
  <c r="F243" i="24"/>
  <c r="F242" i="24"/>
  <c r="F241" i="24"/>
  <c r="F240" i="24"/>
  <c r="F239" i="24"/>
  <c r="F238" i="24"/>
  <c r="F237" i="24"/>
  <c r="F236" i="24"/>
  <c r="F235" i="24"/>
  <c r="F234" i="24"/>
  <c r="F233" i="24"/>
  <c r="F232" i="24"/>
  <c r="F231" i="24"/>
  <c r="F230" i="24"/>
  <c r="F229" i="24"/>
  <c r="F228" i="24"/>
  <c r="F227" i="24"/>
  <c r="F226" i="24"/>
  <c r="F225" i="24"/>
  <c r="F224" i="24"/>
  <c r="F223" i="24"/>
  <c r="F222" i="24"/>
  <c r="F221" i="24"/>
  <c r="F220" i="24"/>
  <c r="F219" i="24"/>
  <c r="F218" i="24"/>
  <c r="F217" i="24"/>
  <c r="F216" i="24"/>
  <c r="F215" i="24"/>
  <c r="F214" i="24"/>
  <c r="F213" i="24"/>
  <c r="F212" i="24"/>
  <c r="F211" i="24"/>
  <c r="F210" i="24"/>
  <c r="F209" i="24"/>
  <c r="F208" i="24"/>
  <c r="F207" i="24"/>
  <c r="F206" i="24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J171" i="23"/>
  <c r="J172" i="23"/>
  <c r="J166" i="23"/>
  <c r="J165" i="23"/>
  <c r="J163" i="23"/>
  <c r="J162" i="23"/>
  <c r="J161" i="23"/>
  <c r="J160" i="23"/>
  <c r="J159" i="23"/>
  <c r="J158" i="23"/>
  <c r="J170" i="23" s="1"/>
  <c r="J173" i="23" s="1"/>
  <c r="J156" i="23"/>
  <c r="J155" i="23"/>
  <c r="J154" i="23"/>
  <c r="J153" i="23"/>
  <c r="J148" i="23"/>
  <c r="J147" i="23"/>
  <c r="J146" i="23"/>
  <c r="J145" i="23"/>
  <c r="J143" i="23"/>
  <c r="J142" i="23"/>
  <c r="J139" i="23"/>
  <c r="J138" i="23"/>
  <c r="J135" i="23"/>
  <c r="J134" i="23"/>
  <c r="J133" i="23"/>
  <c r="J132" i="23"/>
  <c r="J129" i="23"/>
  <c r="J128" i="23"/>
  <c r="J126" i="23"/>
  <c r="J125" i="23"/>
  <c r="J124" i="23"/>
  <c r="J121" i="23"/>
  <c r="J120" i="23"/>
  <c r="J119" i="23"/>
  <c r="J118" i="23"/>
  <c r="J117" i="23"/>
  <c r="J115" i="23"/>
  <c r="J113" i="23"/>
  <c r="J112" i="23"/>
  <c r="J111" i="23"/>
  <c r="J107" i="23"/>
  <c r="J106" i="23"/>
  <c r="J105" i="23"/>
  <c r="J98" i="23"/>
  <c r="J97" i="23"/>
  <c r="J95" i="23"/>
  <c r="J94" i="23"/>
  <c r="J93" i="23"/>
  <c r="J92" i="23"/>
  <c r="J86" i="23"/>
  <c r="J84" i="23"/>
  <c r="J83" i="23"/>
  <c r="J82" i="23"/>
  <c r="J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7" i="23"/>
  <c r="J36" i="23"/>
  <c r="J35" i="23"/>
  <c r="J34" i="23"/>
  <c r="J33" i="23"/>
  <c r="J31" i="23"/>
  <c r="J30" i="23"/>
  <c r="J29" i="23"/>
  <c r="J27" i="23"/>
  <c r="J26" i="23"/>
  <c r="J25" i="23"/>
  <c r="J24" i="23"/>
  <c r="J23" i="23"/>
  <c r="J17" i="23"/>
  <c r="J14" i="23"/>
  <c r="J12" i="23"/>
  <c r="J11" i="23"/>
  <c r="J10" i="23"/>
  <c r="J6" i="23"/>
  <c r="J7" i="23"/>
  <c r="J85" i="23"/>
  <c r="J152" i="23"/>
  <c r="J104" i="23"/>
  <c r="J32" i="23"/>
  <c r="J157" i="23"/>
  <c r="J22" i="23"/>
  <c r="J174" i="23"/>
  <c r="J175" i="23" l="1"/>
  <c r="J176" i="23"/>
  <c r="J177" i="23" s="1"/>
</calcChain>
</file>

<file path=xl/sharedStrings.xml><?xml version="1.0" encoding="utf-8"?>
<sst xmlns="http://schemas.openxmlformats.org/spreadsheetml/2006/main" count="5496" uniqueCount="2209">
  <si>
    <t>供应商名称</t>
  </si>
  <si>
    <t>康辉集团北京国际会议展览有限公司</t>
  </si>
  <si>
    <t>报价日期</t>
  </si>
  <si>
    <t>联系人</t>
  </si>
  <si>
    <t>郭燕雷</t>
  </si>
  <si>
    <t>电子邮件</t>
  </si>
  <si>
    <t>guoyanlei@cct.cn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</si>
  <si>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</si>
  <si>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</si>
  <si>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</si>
  <si>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</si>
  <si>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</si>
  <si>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</si>
  <si>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</si>
  <si>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</si>
  <si>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</si>
  <si>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</si>
  <si>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</si>
  <si>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框架序列</t>
  </si>
  <si>
    <t>机票</t>
  </si>
  <si>
    <t>各地-成都；往返经济舱/高铁</t>
  </si>
  <si>
    <t>人</t>
  </si>
  <si>
    <t>往返</t>
  </si>
  <si>
    <t>E001</t>
  </si>
  <si>
    <t>机票费用合计</t>
  </si>
  <si>
    <t>车辆</t>
  </si>
  <si>
    <t>gl8</t>
  </si>
  <si>
    <t>辆</t>
  </si>
  <si>
    <t>单趟</t>
  </si>
  <si>
    <t>C043</t>
  </si>
  <si>
    <t>考斯特/中巴</t>
  </si>
  <si>
    <t>C046</t>
  </si>
  <si>
    <t>大巴</t>
  </si>
  <si>
    <t>C049</t>
  </si>
  <si>
    <t>C042</t>
  </si>
  <si>
    <t>C045</t>
  </si>
  <si>
    <t>行程</t>
  </si>
  <si>
    <t>行程大巴</t>
  </si>
  <si>
    <t>天</t>
  </si>
  <si>
    <t>C048</t>
  </si>
  <si>
    <t>酒店备车gl8</t>
  </si>
  <si>
    <t>8小时100公里内，超时超公里另计</t>
  </si>
  <si>
    <t>车辆费用合计</t>
  </si>
  <si>
    <t>酒店
成都木棉花</t>
  </si>
  <si>
    <t>住宿</t>
  </si>
  <si>
    <t>间</t>
  </si>
  <si>
    <t>晚</t>
  </si>
  <si>
    <t>雅致双床房</t>
  </si>
  <si>
    <t>房间水果</t>
  </si>
  <si>
    <t>份</t>
  </si>
  <si>
    <t>会议</t>
  </si>
  <si>
    <t>议堂1  210平  含18平led</t>
  </si>
  <si>
    <t>场</t>
  </si>
  <si>
    <t>半天</t>
  </si>
  <si>
    <t>餐饮</t>
  </si>
  <si>
    <t>Day1-午餐（商务套餐）</t>
  </si>
  <si>
    <t>次</t>
  </si>
  <si>
    <t>Day1-茶歇</t>
  </si>
  <si>
    <t>Day1-室外酒会露台小食</t>
  </si>
  <si>
    <t>Day1-晚宴桌餐</t>
  </si>
  <si>
    <t>桌</t>
  </si>
  <si>
    <t>afterparty</t>
  </si>
  <si>
    <t>费用预留，实际方案为准</t>
  </si>
  <si>
    <t>酒店费用合计</t>
  </si>
  <si>
    <t>会议搭建</t>
  </si>
  <si>
    <t>背板</t>
  </si>
  <si>
    <t>签到背板；5m*3m；UV宝丽布+桁架</t>
  </si>
  <si>
    <t>平米</t>
  </si>
  <si>
    <t>A009</t>
  </si>
  <si>
    <t>格栅射灯</t>
  </si>
  <si>
    <t>个</t>
  </si>
  <si>
    <t>A195</t>
  </si>
  <si>
    <t>指引</t>
  </si>
  <si>
    <t>指引牌；铝型材指示板</t>
  </si>
  <si>
    <t>会场1个；室外酒会2个；公区1个；1F指引</t>
  </si>
  <si>
    <t>A120</t>
  </si>
  <si>
    <t>搭建</t>
  </si>
  <si>
    <t>铁制地台 0.3m--0.5m；4m*6m*0.4m</t>
  </si>
  <si>
    <t>A080</t>
  </si>
  <si>
    <t>地毯；4m*6m*0.4m</t>
  </si>
  <si>
    <t>A067</t>
  </si>
  <si>
    <t>踏步</t>
  </si>
  <si>
    <t>每阶每米</t>
  </si>
  <si>
    <t>组</t>
  </si>
  <si>
    <t>A085</t>
  </si>
  <si>
    <t>AV设备</t>
  </si>
  <si>
    <t>视频控制台</t>
  </si>
  <si>
    <t>台</t>
  </si>
  <si>
    <t>B052</t>
  </si>
  <si>
    <t>提词器；50 寸等离子显示器</t>
  </si>
  <si>
    <t>B039</t>
  </si>
  <si>
    <t>专业提示翻页器（一拖二）</t>
  </si>
  <si>
    <t>套</t>
  </si>
  <si>
    <t>B073</t>
  </si>
  <si>
    <t>控台人员-视频师</t>
  </si>
  <si>
    <t>C014</t>
  </si>
  <si>
    <t>笔记本电脑</t>
  </si>
  <si>
    <t>B066</t>
  </si>
  <si>
    <t>线阵音箱</t>
  </si>
  <si>
    <t>只</t>
  </si>
  <si>
    <t>B090</t>
  </si>
  <si>
    <t>线阵低音音箱</t>
  </si>
  <si>
    <t>B091</t>
  </si>
  <si>
    <t>线阵反送</t>
  </si>
  <si>
    <t>B092</t>
  </si>
  <si>
    <t>数字调音台（32 路）</t>
  </si>
  <si>
    <t>项</t>
  </si>
  <si>
    <t>B106</t>
  </si>
  <si>
    <t>无线手持麦克风</t>
  </si>
  <si>
    <t>B110</t>
  </si>
  <si>
    <t>控台人员-音响师</t>
  </si>
  <si>
    <t>电脑图案灯</t>
  </si>
  <si>
    <t>B126</t>
  </si>
  <si>
    <t>多色LOGO 片</t>
  </si>
  <si>
    <t>片</t>
  </si>
  <si>
    <t>B123</t>
  </si>
  <si>
    <t>电脑三合一光束灯</t>
  </si>
  <si>
    <t>B133</t>
  </si>
  <si>
    <t>LED Par 灯</t>
  </si>
  <si>
    <t>B135</t>
  </si>
  <si>
    <t xml:space="preserve">TRUSS（3.5+8+3.5）m*2   </t>
  </si>
  <si>
    <t>米</t>
  </si>
  <si>
    <t>B168</t>
  </si>
  <si>
    <t>控台人员-灯光师</t>
  </si>
  <si>
    <t>露台区域</t>
  </si>
  <si>
    <t>全频音箱</t>
  </si>
  <si>
    <t>全频反送</t>
  </si>
  <si>
    <t>数字调音台（16 路）</t>
  </si>
  <si>
    <t>灯柱</t>
  </si>
  <si>
    <t>多功能面光灯</t>
  </si>
  <si>
    <t>AV搭建人员及运输</t>
  </si>
  <si>
    <t>搭建人工；含进场撤场</t>
  </si>
  <si>
    <t>人次</t>
  </si>
  <si>
    <t>C012</t>
  </si>
  <si>
    <t>市内运输；厢式小货车</t>
  </si>
  <si>
    <t>车</t>
  </si>
  <si>
    <t>趟</t>
  </si>
  <si>
    <t>C052</t>
  </si>
  <si>
    <t>晚宴演出</t>
  </si>
  <si>
    <t>舞蹈演员</t>
  </si>
  <si>
    <t>舞蹈演员；第二支舞</t>
  </si>
  <si>
    <t>魔术表演</t>
  </si>
  <si>
    <t>乐队</t>
  </si>
  <si>
    <t>晚宴抽奖</t>
  </si>
  <si>
    <t>三等奖；300元</t>
  </si>
  <si>
    <t>室外露台酒会</t>
  </si>
  <si>
    <t>外请调酒师；包含酒水、调酒表演</t>
  </si>
  <si>
    <t>氛围布置；露台花艺</t>
  </si>
  <si>
    <t>桌面LED logo灯定制</t>
  </si>
  <si>
    <t>都江堰茶溪谷</t>
  </si>
  <si>
    <t>注水道旗；入口、民宿</t>
  </si>
  <si>
    <t>A121</t>
  </si>
  <si>
    <t>茶园主题区布置</t>
  </si>
  <si>
    <t>搭建人员</t>
  </si>
  <si>
    <t>会议费用合计</t>
  </si>
  <si>
    <t>特色行程</t>
  </si>
  <si>
    <t>门票</t>
  </si>
  <si>
    <t>都江堰茶溪谷 采茶制茶体验</t>
  </si>
  <si>
    <t>都江堰茶溪谷 茶水、茶点</t>
  </si>
  <si>
    <t>都江堰茶溪谷 长嘴壶表演互动</t>
  </si>
  <si>
    <t>都江堰茶溪谷 茶室室内室外2小时包场</t>
  </si>
  <si>
    <t>Day2-堆堆堆咖啡</t>
  </si>
  <si>
    <t>人员</t>
  </si>
  <si>
    <t>三星堆讲解+行程导游</t>
  </si>
  <si>
    <t>行程费用合计</t>
  </si>
  <si>
    <t>制作&amp;采买物料</t>
  </si>
  <si>
    <t>制作-接机</t>
  </si>
  <si>
    <t>接机牌；KT板双面画面+手柄</t>
  </si>
  <si>
    <t>车头牌；A3塑封，双面画面</t>
  </si>
  <si>
    <t>制作-酒店接待</t>
  </si>
  <si>
    <t>房卡套</t>
  </si>
  <si>
    <t>张</t>
  </si>
  <si>
    <t>房间欢迎信；特种纸双面</t>
  </si>
  <si>
    <t>午餐券；150g铜版纸</t>
  </si>
  <si>
    <t>制作-会议</t>
  </si>
  <si>
    <t>主持人手卡；彩色单面157克铜板纸</t>
  </si>
  <si>
    <t>A181</t>
  </si>
  <si>
    <t>麦克风套；雪弗板裱写真</t>
  </si>
  <si>
    <t>A179</t>
  </si>
  <si>
    <t>桌卡；200克铜版彩色打印三折页</t>
  </si>
  <si>
    <t>A175</t>
  </si>
  <si>
    <t>合影横幅；500cm*60cm；贡缎布</t>
  </si>
  <si>
    <t>条</t>
  </si>
  <si>
    <t>制作-晚宴</t>
  </si>
  <si>
    <t>桌号牌；铜版纸</t>
  </si>
  <si>
    <t>抽奖卡片；铜版纸</t>
  </si>
  <si>
    <t>抽奖箱；亚克力材料</t>
  </si>
  <si>
    <t>A130</t>
  </si>
  <si>
    <t>制作-行程</t>
  </si>
  <si>
    <t>导游旗；40-35绸缎布</t>
  </si>
  <si>
    <t>摄影师马甲（2个logo）</t>
  </si>
  <si>
    <t>件</t>
  </si>
  <si>
    <t>制作-晚餐</t>
  </si>
  <si>
    <t>块</t>
  </si>
  <si>
    <t>采买-接待备品</t>
  </si>
  <si>
    <t>车辆备品（清洁袋、晕车贴、打火机等）</t>
  </si>
  <si>
    <t>零食包（束口袋10、水1、零食25、纸巾4）</t>
  </si>
  <si>
    <t>包</t>
  </si>
  <si>
    <t>驱蚊用品、应急药品、办公用品预留</t>
  </si>
  <si>
    <t>采买-行程备品</t>
  </si>
  <si>
    <t>车辆矿泉水、防晒喷雾等</t>
  </si>
  <si>
    <t>采买-行程能量包</t>
  </si>
  <si>
    <t>蕉内挎包</t>
  </si>
  <si>
    <t>背包飘带</t>
  </si>
  <si>
    <t>瓶</t>
  </si>
  <si>
    <t>零食</t>
  </si>
  <si>
    <t>采买-晚宴酒水</t>
  </si>
  <si>
    <t>箱</t>
  </si>
  <si>
    <t>采买-伴手礼</t>
  </si>
  <si>
    <t>物料费用合计</t>
  </si>
  <si>
    <t>摄影摄像</t>
  </si>
  <si>
    <t>摄影师</t>
  </si>
  <si>
    <t>含图片直播；每场不超过8小时</t>
  </si>
  <si>
    <t>超时200元/小时</t>
  </si>
  <si>
    <t>C006</t>
  </si>
  <si>
    <t>小时</t>
  </si>
  <si>
    <t>差旅费用</t>
  </si>
  <si>
    <t>餐费标准</t>
  </si>
  <si>
    <t>D003</t>
  </si>
  <si>
    <t>市内交通及通讯补贴</t>
  </si>
  <si>
    <t>D006</t>
  </si>
  <si>
    <t>摄影摄像费用合计</t>
  </si>
  <si>
    <t>工作人员</t>
  </si>
  <si>
    <t>康辉人员差旅</t>
  </si>
  <si>
    <t>北京-目的地大交通往返</t>
  </si>
  <si>
    <t>项（往返）</t>
  </si>
  <si>
    <t>D001</t>
  </si>
  <si>
    <t>当地工作人员</t>
  </si>
  <si>
    <t>接机/站人员</t>
  </si>
  <si>
    <t>酒店/行程工作人员</t>
  </si>
  <si>
    <t>礼仪；8小时内</t>
  </si>
  <si>
    <t>C018</t>
  </si>
  <si>
    <t>餐饮交通补助</t>
  </si>
  <si>
    <t>D003/D006</t>
  </si>
  <si>
    <t>工作人员费用合计</t>
  </si>
  <si>
    <t>其他项</t>
  </si>
  <si>
    <t>旅游意外险</t>
  </si>
  <si>
    <t>其他项费用合计</t>
  </si>
  <si>
    <t>小计</t>
  </si>
  <si>
    <t>不含税不含服务费</t>
  </si>
  <si>
    <t>机酒服务费</t>
  </si>
  <si>
    <t>其他服务费</t>
  </si>
  <si>
    <t>税率</t>
  </si>
  <si>
    <t>房间及场租税额已抵扣</t>
  </si>
  <si>
    <t>合计报价（RMB）:（含税报价）</t>
  </si>
  <si>
    <t>序号</t>
  </si>
  <si>
    <t>一级类别</t>
  </si>
  <si>
    <t>二级类别</t>
  </si>
  <si>
    <t>三级类别</t>
  </si>
  <si>
    <t>规格说明</t>
  </si>
  <si>
    <t>对应线上报价模板名称</t>
  </si>
  <si>
    <t>计价单位
（目录产品需填）</t>
  </si>
  <si>
    <t>货币</t>
  </si>
  <si>
    <t>最终签署价</t>
  </si>
  <si>
    <t>A.搭建</t>
  </si>
  <si>
    <t>A001</t>
  </si>
  <si>
    <t>制作</t>
  </si>
  <si>
    <t>背景板基础结构</t>
  </si>
  <si>
    <t>9厘板龙骨，5厘多层阻燃板封面</t>
  </si>
  <si>
    <t>厚度100mm以内</t>
  </si>
  <si>
    <t>CNY</t>
  </si>
  <si>
    <t>A002</t>
  </si>
  <si>
    <t>9厘板龙骨，双面封面。一面5厘多层阻燃板，一面3厘多层阻燃板</t>
  </si>
  <si>
    <t>A003</t>
  </si>
  <si>
    <t>30方管钢结构龙骨，5厘板多层阻燃板封面</t>
  </si>
  <si>
    <t>厚度50mm以内</t>
  </si>
  <si>
    <t>A004</t>
  </si>
  <si>
    <t>80方铝龙骨，单面环保布，含卡布型材及套件、锁头、胶条等配件</t>
  </si>
  <si>
    <t>厚度400mm以内</t>
  </si>
  <si>
    <t>A005</t>
  </si>
  <si>
    <t>异形背景板基础结构</t>
  </si>
  <si>
    <t>12厘板异形（双面倒角）结构龙骨，5厘多层阻燃板封面</t>
  </si>
  <si>
    <t>A006</t>
  </si>
  <si>
    <t>桁架</t>
  </si>
  <si>
    <t>宝丽布+桁架</t>
  </si>
  <si>
    <t>3.2m宽幅，黑底材质+无味（环保）油墨</t>
  </si>
  <si>
    <t>A007</t>
  </si>
  <si>
    <t>5m宽幅，黑底材质+无味（环保）油墨</t>
  </si>
  <si>
    <t>A008</t>
  </si>
  <si>
    <t>UV宝丽布+桁架</t>
  </si>
  <si>
    <t>A010</t>
  </si>
  <si>
    <t>网格架</t>
  </si>
  <si>
    <t>铁丝网格架</t>
  </si>
  <si>
    <t>黑色铁丝网架，喷漆加槽钢固定</t>
  </si>
  <si>
    <t>A011</t>
  </si>
  <si>
    <t>钢结构</t>
  </si>
  <si>
    <t>18工字钢</t>
  </si>
  <si>
    <t>A012</t>
  </si>
  <si>
    <t>20工字钢</t>
  </si>
  <si>
    <t>A013</t>
  </si>
  <si>
    <t>25工字钢</t>
  </si>
  <si>
    <t>二层结构</t>
  </si>
  <si>
    <t>A014</t>
  </si>
  <si>
    <t>U型钢</t>
  </si>
  <si>
    <t>壁厚3mm</t>
  </si>
  <si>
    <t>A015</t>
  </si>
  <si>
    <t>16U型钢</t>
  </si>
  <si>
    <t>壁厚8mm</t>
  </si>
  <si>
    <t>A016</t>
  </si>
  <si>
    <t>32U型钢</t>
  </si>
  <si>
    <t>壁厚10mm</t>
  </si>
  <si>
    <t>A017</t>
  </si>
  <si>
    <t>30*30方钢</t>
  </si>
  <si>
    <t>A018</t>
  </si>
  <si>
    <t>200mm*200mm桁架</t>
  </si>
  <si>
    <t>A019</t>
  </si>
  <si>
    <t>20mm方管</t>
  </si>
  <si>
    <t>壁厚1.5mm</t>
  </si>
  <si>
    <t>A020</t>
  </si>
  <si>
    <t>40mm方管</t>
  </si>
  <si>
    <t>A021</t>
  </si>
  <si>
    <t>铝型材</t>
  </si>
  <si>
    <t>40方通焊接</t>
  </si>
  <si>
    <t>壁厚1.2mm</t>
  </si>
  <si>
    <t>延米</t>
  </si>
  <si>
    <t>A022</t>
  </si>
  <si>
    <t>80方柱</t>
  </si>
  <si>
    <t>铝制银料（4槽/8槽）</t>
  </si>
  <si>
    <t>A023</t>
  </si>
  <si>
    <t>40方柱</t>
  </si>
  <si>
    <t>A024</t>
  </si>
  <si>
    <t>八棱柱</t>
  </si>
  <si>
    <t>铝制银料（带调节脚）</t>
  </si>
  <si>
    <t>A025</t>
  </si>
  <si>
    <t>扁铝</t>
  </si>
  <si>
    <t>铝制银料，5cm宽</t>
  </si>
  <si>
    <t>A026</t>
  </si>
  <si>
    <t>装饰材料</t>
  </si>
  <si>
    <t>防火板</t>
  </si>
  <si>
    <t>国产，厚度3mm</t>
  </si>
  <si>
    <t>A027</t>
  </si>
  <si>
    <t>铝塑板</t>
  </si>
  <si>
    <t>国产，单面板</t>
  </si>
  <si>
    <t>A028</t>
  </si>
  <si>
    <t>丙烯涂料</t>
  </si>
  <si>
    <t>国产,一般品牌、无味环保</t>
  </si>
  <si>
    <t>A029</t>
  </si>
  <si>
    <t>乳胶漆</t>
  </si>
  <si>
    <t>A030</t>
  </si>
  <si>
    <t>墙纸</t>
  </si>
  <si>
    <t>国产，单色</t>
  </si>
  <si>
    <t>A031</t>
  </si>
  <si>
    <t>喷漆</t>
  </si>
  <si>
    <t>金属漆，三层喷漆</t>
  </si>
  <si>
    <t>A032</t>
  </si>
  <si>
    <t>烤漆</t>
  </si>
  <si>
    <t>三层烤漆,普通品牌</t>
  </si>
  <si>
    <t>A033</t>
  </si>
  <si>
    <t>防火涂料</t>
  </si>
  <si>
    <t>中南等国产品牌</t>
  </si>
  <si>
    <t>A034</t>
  </si>
  <si>
    <t>木质防水漆</t>
  </si>
  <si>
    <t>A035</t>
  </si>
  <si>
    <t>亚克力</t>
  </si>
  <si>
    <t>国产 3mm</t>
  </si>
  <si>
    <t>A036</t>
  </si>
  <si>
    <t>国产 5mm</t>
  </si>
  <si>
    <t>A037</t>
  </si>
  <si>
    <t>国产 10mm</t>
  </si>
  <si>
    <t>A038</t>
  </si>
  <si>
    <t>钢化玻璃</t>
  </si>
  <si>
    <t>青玻-厚度8mm</t>
  </si>
  <si>
    <t>A039</t>
  </si>
  <si>
    <t>普通清玻璃10mm钢化</t>
  </si>
  <si>
    <t>A040</t>
  </si>
  <si>
    <t>普通清玻璃12mm钢化</t>
  </si>
  <si>
    <t>A041</t>
  </si>
  <si>
    <t>普通清玻璃15mm钢化</t>
  </si>
  <si>
    <t>A042</t>
  </si>
  <si>
    <t>超白玻璃10mm钢化</t>
  </si>
  <si>
    <t>A043</t>
  </si>
  <si>
    <t>超白玻璃12mm钢化</t>
  </si>
  <si>
    <t>A044</t>
  </si>
  <si>
    <t>超白玻璃15mm钢化</t>
  </si>
  <si>
    <t>A045</t>
  </si>
  <si>
    <t>有色玻璃</t>
  </si>
  <si>
    <t>白镜5mm</t>
  </si>
  <si>
    <t>A046</t>
  </si>
  <si>
    <t>灰镜5mm</t>
  </si>
  <si>
    <t>A047</t>
  </si>
  <si>
    <t>金镜5mm</t>
  </si>
  <si>
    <t>A048</t>
  </si>
  <si>
    <t>茶镜5mm</t>
  </si>
  <si>
    <t>A049</t>
  </si>
  <si>
    <t>黑镜5mm</t>
  </si>
  <si>
    <t>A050</t>
  </si>
  <si>
    <t>单面镜5mm</t>
  </si>
  <si>
    <t>A051</t>
  </si>
  <si>
    <t>KT板</t>
  </si>
  <si>
    <t>亚展A类板</t>
  </si>
  <si>
    <t>A052</t>
  </si>
  <si>
    <t>展板</t>
  </si>
  <si>
    <t>白色PVC展板，3.2mm</t>
  </si>
  <si>
    <t>A053</t>
  </si>
  <si>
    <t>不锈钢</t>
  </si>
  <si>
    <t>304 镜面</t>
  </si>
  <si>
    <t>A054</t>
  </si>
  <si>
    <t>水泥板</t>
  </si>
  <si>
    <t>8mm</t>
  </si>
  <si>
    <t>A055</t>
  </si>
  <si>
    <t>波音片</t>
  </si>
  <si>
    <t>韩国进口LG或三星品牌</t>
  </si>
  <si>
    <t>A056</t>
  </si>
  <si>
    <t>文化石</t>
  </si>
  <si>
    <t>A057</t>
  </si>
  <si>
    <t>波纹板</t>
  </si>
  <si>
    <t>12mm</t>
  </si>
  <si>
    <t>A058</t>
  </si>
  <si>
    <t>仿真植物墙</t>
  </si>
  <si>
    <t>混搭植物</t>
  </si>
  <si>
    <t>A059</t>
  </si>
  <si>
    <t>油漆</t>
  </si>
  <si>
    <t>亮面漆</t>
  </si>
  <si>
    <t>A060</t>
  </si>
  <si>
    <t>展台</t>
  </si>
  <si>
    <t>木制烤漆</t>
  </si>
  <si>
    <t>高度1米内，含抽屉、开门</t>
  </si>
  <si>
    <t>A061</t>
  </si>
  <si>
    <t>木制防火板</t>
  </si>
  <si>
    <t>A062</t>
  </si>
  <si>
    <t>展柜</t>
  </si>
  <si>
    <t>高度2.4米内，含抽屉、开门</t>
  </si>
  <si>
    <t>A063</t>
  </si>
  <si>
    <t>A064</t>
  </si>
  <si>
    <t>特殊要求展柜</t>
  </si>
  <si>
    <t>发光、拉丝等</t>
  </si>
  <si>
    <t>A065</t>
  </si>
  <si>
    <t>地毯</t>
  </si>
  <si>
    <t>普通展览地毯</t>
  </si>
  <si>
    <t>3mm</t>
  </si>
  <si>
    <t>A066</t>
  </si>
  <si>
    <t>加厚展览地毯</t>
  </si>
  <si>
    <t>5-7mm</t>
  </si>
  <si>
    <t>拉绒地毯</t>
  </si>
  <si>
    <t>A068</t>
  </si>
  <si>
    <t>圈绒地毯</t>
  </si>
  <si>
    <t>A069</t>
  </si>
  <si>
    <t>草皮地毯</t>
  </si>
  <si>
    <t>5cm以下</t>
  </si>
  <si>
    <t>A070</t>
  </si>
  <si>
    <t>5cm以上</t>
  </si>
  <si>
    <t>A071</t>
  </si>
  <si>
    <t>麻底地毯</t>
  </si>
  <si>
    <t>A072</t>
  </si>
  <si>
    <t>长毛麻底地毯</t>
  </si>
  <si>
    <t>A073</t>
  </si>
  <si>
    <t>地台面材</t>
  </si>
  <si>
    <t>强化复合木地板/多层板</t>
  </si>
  <si>
    <t>A074</t>
  </si>
  <si>
    <t>三聚氰铵地板</t>
  </si>
  <si>
    <t>15mm</t>
  </si>
  <si>
    <t>A075</t>
  </si>
  <si>
    <t>淋油板</t>
  </si>
  <si>
    <t>A076</t>
  </si>
  <si>
    <t>pvc地胶</t>
  </si>
  <si>
    <t>国产</t>
  </si>
  <si>
    <t>A077</t>
  </si>
  <si>
    <t>地台结构</t>
  </si>
  <si>
    <t>调节脚地台（腿和面板一整套）</t>
  </si>
  <si>
    <t>钢管调节地台，配车展舞台面板，奥克坦姆</t>
  </si>
  <si>
    <t>A078</t>
  </si>
  <si>
    <t>地台</t>
  </si>
  <si>
    <t>木质含龙骨，10-30CM</t>
  </si>
  <si>
    <t>A079</t>
  </si>
  <si>
    <t>地台包边</t>
  </si>
  <si>
    <t>宽度35mm，厚度6mm铝合金</t>
  </si>
  <si>
    <t>铁制地台 0.3m--0.5m</t>
  </si>
  <si>
    <t>国标3*5钢架结构+两层15厘夹板</t>
  </si>
  <si>
    <t>A081</t>
  </si>
  <si>
    <t>铁制地台 0.5m--1.5m</t>
  </si>
  <si>
    <t>A082</t>
  </si>
  <si>
    <t>铁制地台 &lt;2.5m</t>
  </si>
  <si>
    <t>国标3*5钢架结构+国标4*4方管+两层15厘夹板</t>
  </si>
  <si>
    <t>A083</t>
  </si>
  <si>
    <t>铝收边条</t>
  </si>
  <si>
    <t>角铝25*25*1.0</t>
  </si>
  <si>
    <t>A084</t>
  </si>
  <si>
    <t>不锈钢收边条</t>
  </si>
  <si>
    <t>不锈钢25*25*1.0</t>
  </si>
  <si>
    <t>台阶</t>
  </si>
  <si>
    <t>木结构，不含表面包裹材质</t>
  </si>
  <si>
    <t>常规台阶定制，非异形</t>
  </si>
  <si>
    <t>A086</t>
  </si>
  <si>
    <t>斜坡</t>
  </si>
  <si>
    <t>H15cm以内</t>
  </si>
  <si>
    <t>A087</t>
  </si>
  <si>
    <t>过桥板</t>
  </si>
  <si>
    <t>橡胶过桥板，30-40cm宽</t>
  </si>
  <si>
    <t>A088</t>
  </si>
  <si>
    <t>刻字</t>
  </si>
  <si>
    <t>即时贴字</t>
  </si>
  <si>
    <t>品牌：威诗柏/333 同级或以上</t>
  </si>
  <si>
    <t>A089</t>
  </si>
  <si>
    <t>立体雕刻字</t>
  </si>
  <si>
    <t>雪弗板字</t>
  </si>
  <si>
    <t>10mm</t>
  </si>
  <si>
    <t>A090</t>
  </si>
  <si>
    <t>有机玻璃/亚克力</t>
  </si>
  <si>
    <t>A091</t>
  </si>
  <si>
    <t>泡沫字</t>
  </si>
  <si>
    <t>A092</t>
  </si>
  <si>
    <t>不锈钢字</t>
  </si>
  <si>
    <t>A093</t>
  </si>
  <si>
    <t>10mm亚克力阴刻</t>
  </si>
  <si>
    <t>A094</t>
  </si>
  <si>
    <t>KT板字</t>
  </si>
  <si>
    <t>A095</t>
  </si>
  <si>
    <t>PVC立体字</t>
  </si>
  <si>
    <t>50mm厚</t>
  </si>
  <si>
    <t>A096</t>
  </si>
  <si>
    <t>50-100mm厚</t>
  </si>
  <si>
    <t>A097</t>
  </si>
  <si>
    <t>5mm厚</t>
  </si>
  <si>
    <t>A098</t>
  </si>
  <si>
    <t>A099</t>
  </si>
  <si>
    <t>20mm</t>
  </si>
  <si>
    <t>A100</t>
  </si>
  <si>
    <t>发光字</t>
  </si>
  <si>
    <t>木质楼空发光字内打光</t>
  </si>
  <si>
    <t>0.5*0.5m（高度不足1米按延米计算）</t>
  </si>
  <si>
    <t>A101</t>
  </si>
  <si>
    <t>树脂发光字</t>
  </si>
  <si>
    <t>80mm</t>
  </si>
  <si>
    <t>A102</t>
  </si>
  <si>
    <t>灯带</t>
  </si>
  <si>
    <t>LED单色灯带</t>
  </si>
  <si>
    <t>品牌greethink，灯带型号5050，灯珠颗数60珠/米</t>
  </si>
  <si>
    <t>A103</t>
  </si>
  <si>
    <t>匀光柔性霓虹灯条</t>
  </si>
  <si>
    <t>柔性、抗碎、防水专业线性霓虹灯光装饰</t>
  </si>
  <si>
    <t>A104</t>
  </si>
  <si>
    <t xml:space="preserve">RGB 灯带 </t>
  </si>
  <si>
    <t>含电线，变压器</t>
  </si>
  <si>
    <t>A105</t>
  </si>
  <si>
    <t>变压器</t>
  </si>
  <si>
    <t>低压变压器</t>
  </si>
  <si>
    <t>5-24V变压器</t>
  </si>
  <si>
    <t>A106</t>
  </si>
  <si>
    <t>防水</t>
  </si>
  <si>
    <t>A107</t>
  </si>
  <si>
    <t>灯箱</t>
  </si>
  <si>
    <t>内嵌灯箱</t>
  </si>
  <si>
    <t>木结构开凹槽， 藏led550贴片，外表与墙体齐平，深度大于150mm</t>
  </si>
  <si>
    <t>A108</t>
  </si>
  <si>
    <t>半嵌灯箱</t>
  </si>
  <si>
    <t>木结构开凹槽，藏led550贴片，外表突出墙体，深度大于150mm</t>
  </si>
  <si>
    <t>A109</t>
  </si>
  <si>
    <t>外挂灯箱</t>
  </si>
  <si>
    <t>藏led550贴片，外表突出墙体，深度大于150mm</t>
  </si>
  <si>
    <t>A110</t>
  </si>
  <si>
    <t>超薄灯箱</t>
  </si>
  <si>
    <t>深度小于150mm</t>
  </si>
  <si>
    <t>A111</t>
  </si>
  <si>
    <t>灯箱字</t>
  </si>
  <si>
    <t>亚克力围边立体字</t>
  </si>
  <si>
    <t>含led550贴片，含损耗，高度60cm以内,字体高度50CM以内</t>
  </si>
  <si>
    <t>A112</t>
  </si>
  <si>
    <t>亚克力吸塑立体字</t>
  </si>
  <si>
    <t>含led550贴片，含损耗，高度60cm以内</t>
  </si>
  <si>
    <t>A113</t>
  </si>
  <si>
    <t>不锈钢围边灯箱字</t>
  </si>
  <si>
    <t>A114</t>
  </si>
  <si>
    <t>台卡</t>
  </si>
  <si>
    <t>有机玻璃 (亚克力)</t>
  </si>
  <si>
    <t xml:space="preserve">80mmX150mm,3mm </t>
  </si>
  <si>
    <t>A115</t>
  </si>
  <si>
    <t xml:space="preserve">100mmX150mm,3mm </t>
  </si>
  <si>
    <t>A116</t>
  </si>
  <si>
    <t xml:space="preserve">指引 </t>
  </si>
  <si>
    <t>KT板海报</t>
  </si>
  <si>
    <t>60*90cm</t>
  </si>
  <si>
    <t>A117</t>
  </si>
  <si>
    <t>像纸海报</t>
  </si>
  <si>
    <t>A118</t>
  </si>
  <si>
    <t>油画架</t>
  </si>
  <si>
    <t>木质，不含画面</t>
  </si>
  <si>
    <t>A119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</si>
  <si>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</si>
  <si>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</si>
  <si>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</si>
  <si>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</si>
  <si>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</si>
  <si>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A122</t>
  </si>
  <si>
    <t>X展架</t>
  </si>
  <si>
    <t>铝合金材质，60*160cm，含写真画面</t>
  </si>
  <si>
    <t>A123</t>
  </si>
  <si>
    <t>铝合金材质，80*180cm，含写真画面</t>
  </si>
  <si>
    <t>A124</t>
  </si>
  <si>
    <t>易拉宝</t>
  </si>
  <si>
    <t>铝合金材质，80*200cm，含写真画面</t>
  </si>
  <si>
    <t>A125</t>
  </si>
  <si>
    <t>铝合金材质，120*200cm，含写真画面</t>
  </si>
  <si>
    <t>A126</t>
  </si>
  <si>
    <t>立式KT板挂画架</t>
  </si>
  <si>
    <t>金属H型伸缩立杆，,不含画面</t>
  </si>
  <si>
    <t>A127</t>
  </si>
  <si>
    <t>金属H架</t>
  </si>
  <si>
    <t>铁质，A2大小，不含画面</t>
  </si>
  <si>
    <t>A128</t>
  </si>
  <si>
    <t>铁质，A3大小，不含画面</t>
  </si>
  <si>
    <t>A129</t>
  </si>
  <si>
    <t>铁质，A4大小，不含画面</t>
  </si>
  <si>
    <t>抽奖箱</t>
  </si>
  <si>
    <t>亚克力材料</t>
  </si>
  <si>
    <t>50*50*50cm</t>
  </si>
  <si>
    <t>A131</t>
  </si>
  <si>
    <t>kt板材料</t>
  </si>
  <si>
    <t>A132</t>
  </si>
  <si>
    <t>布艺</t>
  </si>
  <si>
    <t>黑、白丝绒布</t>
  </si>
  <si>
    <t>A133</t>
  </si>
  <si>
    <t>遮光布</t>
  </si>
  <si>
    <t>单层</t>
  </si>
  <si>
    <t>A134</t>
  </si>
  <si>
    <t>星空幕 （含星空灯）</t>
  </si>
  <si>
    <t>A135</t>
  </si>
  <si>
    <t>单片铁架结构绷网格布</t>
  </si>
  <si>
    <t>50方管</t>
  </si>
  <si>
    <t>A136</t>
  </si>
  <si>
    <t>单片铁架绷喷绘布</t>
  </si>
  <si>
    <t>A137</t>
  </si>
  <si>
    <t>单片铁架綳软膜</t>
  </si>
  <si>
    <t>A138</t>
  </si>
  <si>
    <t>AV架弹力布0.4m*0.4m</t>
  </si>
  <si>
    <t>內遮光布+弾力布</t>
  </si>
  <si>
    <t>A139</t>
  </si>
  <si>
    <t>AV架弹力布0.6m*0.6m</t>
  </si>
  <si>
    <t>A140</t>
  </si>
  <si>
    <t>印刷</t>
  </si>
  <si>
    <t>喷绘灯布</t>
  </si>
  <si>
    <t>灯布</t>
  </si>
  <si>
    <t>A141</t>
  </si>
  <si>
    <t>5m宽幅，无味（环保）油墨</t>
  </si>
  <si>
    <t>A142</t>
  </si>
  <si>
    <t>喷绘宝丽布</t>
  </si>
  <si>
    <t>宝丽布</t>
  </si>
  <si>
    <t>A143</t>
  </si>
  <si>
    <t>A144</t>
  </si>
  <si>
    <t>喷绘UV，3.2m宽幅，黑底材质+无味（环保）油墨</t>
  </si>
  <si>
    <t>A145</t>
  </si>
  <si>
    <t>喷绘UV，5m宽幅，黑底材质+无味（环保）油墨</t>
  </si>
  <si>
    <t>A146</t>
  </si>
  <si>
    <t>写真网格布</t>
  </si>
  <si>
    <t>网格布</t>
  </si>
  <si>
    <t>3.2m宽幅，白色材质+无味（环保）油墨</t>
  </si>
  <si>
    <t>A147</t>
  </si>
  <si>
    <t>5m宽幅，白色材质+无味（环保）油墨</t>
  </si>
  <si>
    <t>A148</t>
  </si>
  <si>
    <t>写真刀刮布</t>
  </si>
  <si>
    <t>刀刮布</t>
  </si>
  <si>
    <t>3.2m宽幅，刀刮布+无味（环保）油墨</t>
  </si>
  <si>
    <t>A149</t>
  </si>
  <si>
    <t>5m宽幅，刀刮布+无味（环保）油墨</t>
  </si>
  <si>
    <t>A150</t>
  </si>
  <si>
    <t>写真油画布</t>
  </si>
  <si>
    <t>油画布</t>
  </si>
  <si>
    <t>1.5m宽幅，油画布+无味（环保）油墨</t>
  </si>
  <si>
    <t>A151</t>
  </si>
  <si>
    <t>软膜</t>
  </si>
  <si>
    <t>高清UV软膜喷绘</t>
  </si>
  <si>
    <t>单层模式</t>
  </si>
  <si>
    <t>A152</t>
  </si>
  <si>
    <t>双层模式</t>
  </si>
  <si>
    <t>A153</t>
  </si>
  <si>
    <t>黑底空白软膜</t>
  </si>
  <si>
    <t>黑底，不透光</t>
  </si>
  <si>
    <t>A154</t>
  </si>
  <si>
    <t>热转印布</t>
  </si>
  <si>
    <t>3.2m宽幅，白底材质</t>
  </si>
  <si>
    <t>平方</t>
  </si>
  <si>
    <t>A155</t>
  </si>
  <si>
    <t>平板UV</t>
  </si>
  <si>
    <t>门幅2.4X1.2m</t>
  </si>
  <si>
    <t>A156</t>
  </si>
  <si>
    <t>写真</t>
  </si>
  <si>
    <t>背胶写真+覆膜+背胶</t>
  </si>
  <si>
    <t>125g</t>
  </si>
  <si>
    <t>A157</t>
  </si>
  <si>
    <t>可转移背胶+覆膜</t>
  </si>
  <si>
    <t>A158</t>
  </si>
  <si>
    <t>照相纸写真+覆膜+背胶</t>
  </si>
  <si>
    <t>A159</t>
  </si>
  <si>
    <t>车贴写真</t>
  </si>
  <si>
    <t>175g</t>
  </si>
  <si>
    <t>A160</t>
  </si>
  <si>
    <t>加厚地贴</t>
  </si>
  <si>
    <t>3M进口加厚地贴</t>
  </si>
  <si>
    <t>A161</t>
  </si>
  <si>
    <t>单页</t>
  </si>
  <si>
    <t>A4彩色单面157克铜板纸</t>
  </si>
  <si>
    <t>数量(1-500)</t>
  </si>
  <si>
    <t>A162</t>
  </si>
  <si>
    <t>数量(501-5000)</t>
  </si>
  <si>
    <t>A163</t>
  </si>
  <si>
    <t>A4彩色单面200克铜板纸</t>
  </si>
  <si>
    <t>A164</t>
  </si>
  <si>
    <t>A165</t>
  </si>
  <si>
    <t>A4彩色单面250克铜板纸</t>
  </si>
  <si>
    <t>A166</t>
  </si>
  <si>
    <t>A167</t>
  </si>
  <si>
    <t>A4彩色双面157克铜板纸</t>
  </si>
  <si>
    <t>A168</t>
  </si>
  <si>
    <t>A169</t>
  </si>
  <si>
    <t>A4彩色双面200克铜板纸</t>
  </si>
  <si>
    <t>A170</t>
  </si>
  <si>
    <t>A171</t>
  </si>
  <si>
    <t>A4彩色双面250克铜板纸</t>
  </si>
  <si>
    <t>A172</t>
  </si>
  <si>
    <t>A173</t>
  </si>
  <si>
    <t>海报</t>
  </si>
  <si>
    <t>彩色单面印刷250克</t>
  </si>
  <si>
    <t>420mm X 570mm，数量(1-500)</t>
  </si>
  <si>
    <t>A174</t>
  </si>
  <si>
    <t>彩色单面印刷250克+覆膜</t>
  </si>
  <si>
    <t>桌卡</t>
  </si>
  <si>
    <t>200克铜版彩色打印三折页</t>
  </si>
  <si>
    <t>150mm X 210mm</t>
  </si>
  <si>
    <t>A176</t>
  </si>
  <si>
    <t>证件</t>
  </si>
  <si>
    <t>200克铜版彩色打印内页+卡套+挂绳（含挂绳印刷）</t>
  </si>
  <si>
    <t>125mm X 95mm，挂绳1cm宽，尼龙，含单色logo印刷</t>
  </si>
  <si>
    <t>A177</t>
  </si>
  <si>
    <t>PVC彩色印刷+挂绳（含挂绳印刷）</t>
  </si>
  <si>
    <t>A178</t>
  </si>
  <si>
    <t>250G克铜版纸对裱+覆膜</t>
  </si>
  <si>
    <t>麦克风套</t>
  </si>
  <si>
    <t>雪弗板裱写真</t>
  </si>
  <si>
    <t>80mm*50mm</t>
  </si>
  <si>
    <t>A180</t>
  </si>
  <si>
    <t>椅背贴</t>
  </si>
  <si>
    <t>不干胶印刷</t>
  </si>
  <si>
    <t>150mm*100mm</t>
  </si>
  <si>
    <t>主持人手卡</t>
  </si>
  <si>
    <t>彩色单面157克铜板纸</t>
  </si>
  <si>
    <t>A182</t>
  </si>
  <si>
    <t>臂贴</t>
  </si>
  <si>
    <t>80mm圆</t>
  </si>
  <si>
    <t>A183</t>
  </si>
  <si>
    <t>服装</t>
  </si>
  <si>
    <t>纯棉圆领T恤</t>
  </si>
  <si>
    <t>200g纯棉，丝印单色logo，热转印面积≤20*30cm，50件起订</t>
  </si>
  <si>
    <t>A184</t>
  </si>
  <si>
    <t>纯棉polo</t>
  </si>
  <si>
    <t>A185</t>
  </si>
  <si>
    <t>棒球帽</t>
  </si>
  <si>
    <t>优质面涤，丝印单色logo，热转印面积≤20*30cm，50件起订</t>
  </si>
  <si>
    <t>A186</t>
  </si>
  <si>
    <t>卫衣</t>
  </si>
  <si>
    <t>400g纯棉，丝印单色logo，热转印面积≤20*30cm，50件起订</t>
  </si>
  <si>
    <t>A187</t>
  </si>
  <si>
    <t>手提袋</t>
  </si>
  <si>
    <t>纸质快印</t>
  </si>
  <si>
    <t>350mm*250mm*100mm（1-500）</t>
  </si>
  <si>
    <t>A188</t>
  </si>
  <si>
    <t>纸质印刷</t>
  </si>
  <si>
    <t>350mm*250mm*100mm（500-5000）</t>
  </si>
  <si>
    <t>A189</t>
  </si>
  <si>
    <t>无纺布</t>
  </si>
  <si>
    <t>350mm*250mm*100mm，含彩色logo印刷</t>
  </si>
  <si>
    <t>A190</t>
  </si>
  <si>
    <t>帆布</t>
  </si>
  <si>
    <t>A191</t>
  </si>
  <si>
    <t>展示灯具</t>
  </si>
  <si>
    <t>筒灯</t>
  </si>
  <si>
    <t>珠宝灯</t>
  </si>
  <si>
    <t>飞利浦或者同级品牌</t>
  </si>
  <si>
    <t>A192</t>
  </si>
  <si>
    <t>日光灯</t>
  </si>
  <si>
    <t xml:space="preserve">T4灯管40W </t>
  </si>
  <si>
    <t>支</t>
  </si>
  <si>
    <t>A193</t>
  </si>
  <si>
    <t>T8灯管40W</t>
  </si>
  <si>
    <t>A194</t>
  </si>
  <si>
    <t>双联LED</t>
  </si>
  <si>
    <t>10W</t>
  </si>
  <si>
    <t>射灯</t>
  </si>
  <si>
    <t>单头40W</t>
  </si>
  <si>
    <t>A196</t>
  </si>
  <si>
    <t>双头40W</t>
  </si>
  <si>
    <t>A197</t>
  </si>
  <si>
    <t>三头40W</t>
  </si>
  <si>
    <t>A198</t>
  </si>
  <si>
    <t>节能灯</t>
  </si>
  <si>
    <t>15W</t>
  </si>
  <si>
    <t>A199</t>
  </si>
  <si>
    <t>普通灯</t>
  </si>
  <si>
    <t>40W</t>
  </si>
  <si>
    <t>A200</t>
  </si>
  <si>
    <t>长臂射灯</t>
  </si>
  <si>
    <t>30W</t>
  </si>
  <si>
    <t>A201</t>
  </si>
  <si>
    <t>轨道射灯</t>
  </si>
  <si>
    <t>A202</t>
  </si>
  <si>
    <t>HQI高电压卤素灯</t>
  </si>
  <si>
    <t>150W</t>
  </si>
  <si>
    <t>A203</t>
  </si>
  <si>
    <t>大炮灯</t>
  </si>
  <si>
    <t>A204</t>
  </si>
  <si>
    <t>575车展灯</t>
  </si>
  <si>
    <t>150WLED 聚光</t>
  </si>
  <si>
    <t>A205</t>
  </si>
  <si>
    <t>展位长臂方灯50W-100W</t>
  </si>
  <si>
    <t>50W-100W</t>
  </si>
  <si>
    <t>A206</t>
  </si>
  <si>
    <t>家具及办公设备</t>
  </si>
  <si>
    <t>桌椅</t>
  </si>
  <si>
    <t>IBM长桌</t>
  </si>
  <si>
    <t>A207</t>
  </si>
  <si>
    <t>吧桌</t>
  </si>
  <si>
    <t>A208</t>
  </si>
  <si>
    <t>折叠椅</t>
  </si>
  <si>
    <t>A209</t>
  </si>
  <si>
    <t>办公椅</t>
  </si>
  <si>
    <t>A210</t>
  </si>
  <si>
    <t>宴会椅</t>
  </si>
  <si>
    <t>A211</t>
  </si>
  <si>
    <t>吧椅</t>
  </si>
  <si>
    <t>A212</t>
  </si>
  <si>
    <t>单人面包凳</t>
  </si>
  <si>
    <t>A213</t>
  </si>
  <si>
    <t>三人面包凳</t>
  </si>
  <si>
    <t>A214</t>
  </si>
  <si>
    <t>单人沙发</t>
  </si>
  <si>
    <t>布艺/皮质 简易沙发</t>
  </si>
  <si>
    <t>A215</t>
  </si>
  <si>
    <t>双人沙发</t>
  </si>
  <si>
    <t>A216</t>
  </si>
  <si>
    <t>茶几</t>
  </si>
  <si>
    <t>简易茶几</t>
  </si>
  <si>
    <t>A217</t>
  </si>
  <si>
    <t>普通洽谈桌椅</t>
  </si>
  <si>
    <t>一桌四椅</t>
  </si>
  <si>
    <t>A218</t>
  </si>
  <si>
    <t>高档洽谈桌椅</t>
  </si>
  <si>
    <t>A219</t>
  </si>
  <si>
    <t>其他</t>
  </si>
  <si>
    <t xml:space="preserve">安全出口指示灯 </t>
  </si>
  <si>
    <t>含折旧维护费</t>
  </si>
  <si>
    <t>A220</t>
  </si>
  <si>
    <t xml:space="preserve">挂衣龙门架 </t>
  </si>
  <si>
    <t>A221</t>
  </si>
  <si>
    <t>化妆镜</t>
  </si>
  <si>
    <t>A222</t>
  </si>
  <si>
    <t>衣架</t>
  </si>
  <si>
    <t>A223</t>
  </si>
  <si>
    <t>穿衣镜（小）</t>
  </si>
  <si>
    <t>A224</t>
  </si>
  <si>
    <t>穿衣镜（大）</t>
  </si>
  <si>
    <t>A225</t>
  </si>
  <si>
    <t xml:space="preserve">灭火器 </t>
  </si>
  <si>
    <t>A226</t>
  </si>
  <si>
    <t>冷热饮水机</t>
  </si>
  <si>
    <t>国产品牌，不含桶水</t>
  </si>
  <si>
    <t>A227</t>
  </si>
  <si>
    <t>手机防盗报警器</t>
  </si>
  <si>
    <t>铝合金底座，自带报警、充电功能</t>
  </si>
  <si>
    <t>A228</t>
  </si>
  <si>
    <t>A4彩色喷墨一体机</t>
  </si>
  <si>
    <t>A229</t>
  </si>
  <si>
    <t>A4彩色激光打印机</t>
  </si>
  <si>
    <t>A230</t>
  </si>
  <si>
    <t>A3彩色激光一体机</t>
  </si>
  <si>
    <t>A231</t>
  </si>
  <si>
    <t>无线路由器</t>
  </si>
  <si>
    <t>企业级千兆，租赁价</t>
  </si>
  <si>
    <t>A232</t>
  </si>
  <si>
    <t>移动白板</t>
  </si>
  <si>
    <t>A233</t>
  </si>
  <si>
    <t>插线板</t>
  </si>
  <si>
    <t>3米，公牛</t>
  </si>
  <si>
    <t>A234</t>
  </si>
  <si>
    <t>墨盒</t>
  </si>
  <si>
    <t>墨盒（黑、黄、红、蓝四色为一套）</t>
  </si>
  <si>
    <t>A235</t>
  </si>
  <si>
    <t>硒鼓</t>
  </si>
  <si>
    <t>A236</t>
  </si>
  <si>
    <t>名片收集盒</t>
  </si>
  <si>
    <t>金属</t>
  </si>
  <si>
    <t>A237</t>
  </si>
  <si>
    <t>U盘</t>
  </si>
  <si>
    <t>普通优盘，32G，含LOGO印制</t>
  </si>
  <si>
    <t>A238</t>
  </si>
  <si>
    <t>小型绿植</t>
  </si>
  <si>
    <t>小型盆栽（如多肉植物、小绿萝等）</t>
  </si>
  <si>
    <t>盆</t>
  </si>
  <si>
    <t>A239</t>
  </si>
  <si>
    <t>大型绿植</t>
  </si>
  <si>
    <t>大型景观绿植（如绿萝、散尾葵等）</t>
  </si>
  <si>
    <t>A240</t>
  </si>
  <si>
    <t>演讲台花</t>
  </si>
  <si>
    <t>鲜花</t>
  </si>
  <si>
    <t>A241</t>
  </si>
  <si>
    <t>隔离物</t>
  </si>
  <si>
    <t>一米栏</t>
  </si>
  <si>
    <t>A242</t>
  </si>
  <si>
    <t>铁质护栏</t>
  </si>
  <si>
    <t>A243</t>
  </si>
  <si>
    <t>防爆铁马</t>
  </si>
  <si>
    <t>A244</t>
  </si>
  <si>
    <t>电器</t>
  </si>
  <si>
    <t>空调</t>
  </si>
  <si>
    <t>2匹</t>
  </si>
  <si>
    <t>A245</t>
  </si>
  <si>
    <t>5匹</t>
  </si>
  <si>
    <t>A246</t>
  </si>
  <si>
    <t>配电箱</t>
  </si>
  <si>
    <t>配电箱（单相，32 A ）</t>
  </si>
  <si>
    <t>A247</t>
  </si>
  <si>
    <t>配电箱+漏电保护</t>
  </si>
  <si>
    <t>国标，60A</t>
  </si>
  <si>
    <t>A248</t>
  </si>
  <si>
    <t>国标，100A</t>
  </si>
  <si>
    <t>A249</t>
  </si>
  <si>
    <t>国标，200A</t>
  </si>
  <si>
    <t>A250</t>
  </si>
  <si>
    <t>篷房</t>
  </si>
  <si>
    <t>小篷房（玻璃墙面）</t>
  </si>
  <si>
    <t>德也或国产品牌同级，小于100平米。包含结构、地板、玻璃墙面及空调。</t>
  </si>
  <si>
    <t>A251</t>
  </si>
  <si>
    <t>中篷房（玻璃墙面）</t>
  </si>
  <si>
    <t>德也或国产品牌同级，100-500平米区间。包含结构、地板、玻璃墙面及空调。</t>
  </si>
  <si>
    <t>A252</t>
  </si>
  <si>
    <t>大篷房（玻璃墙面）</t>
  </si>
  <si>
    <t>德也或国产品牌同级，500平米以上面积。包含结构、地板、玻璃墙面及空调。</t>
  </si>
  <si>
    <t>A253</t>
  </si>
  <si>
    <t>小篷房（篷布墙面）</t>
  </si>
  <si>
    <t>德也或国产品牌同级，小于100平米。包含结构、地板、篷布墙面及空调。</t>
  </si>
  <si>
    <t>A254</t>
  </si>
  <si>
    <t>中篷房（篷布墙面）</t>
  </si>
  <si>
    <t>德也或国产品牌同级，100-500平米区间。包含结构、地板、篷布墙面及空调。</t>
  </si>
  <si>
    <t>A255</t>
  </si>
  <si>
    <t>大篷房（篷布墙面）</t>
  </si>
  <si>
    <t>德也或国产品牌同级，500平米以上面积。包含结构、地板、篷布墙面及空调。</t>
  </si>
  <si>
    <t>A256</t>
  </si>
  <si>
    <t>户外小帐篷</t>
  </si>
  <si>
    <t>3mL*3mW</t>
  </si>
  <si>
    <t>A257</t>
  </si>
  <si>
    <t>户外中帐篷</t>
  </si>
  <si>
    <t>3mL*6mW</t>
  </si>
  <si>
    <t>A258</t>
  </si>
  <si>
    <t>网络设备</t>
  </si>
  <si>
    <t>WIFI布网</t>
  </si>
  <si>
    <t>路由器</t>
  </si>
  <si>
    <t>H3C ER8300G2-X</t>
  </si>
  <si>
    <t>A259</t>
  </si>
  <si>
    <t>核心交换机</t>
  </si>
  <si>
    <t>H3C S5110 PoE</t>
  </si>
  <si>
    <t>A260</t>
  </si>
  <si>
    <t>AC控制器</t>
  </si>
  <si>
    <t>优科 1100</t>
  </si>
  <si>
    <t>A261</t>
  </si>
  <si>
    <t>AP</t>
  </si>
  <si>
    <t>优科 R700</t>
  </si>
  <si>
    <t>A262</t>
  </si>
  <si>
    <t>UPS</t>
  </si>
  <si>
    <t>APC BR1000G-CN</t>
  </si>
  <si>
    <t>A263</t>
  </si>
  <si>
    <t>施工材料费</t>
  </si>
  <si>
    <t>网线、水晶头、地毯胶、警示胶、绝缘胶布、扎带、AP支架</t>
  </si>
  <si>
    <t xml:space="preserve"> B.AVL设备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</si>
  <si>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001</t>
    </r>
  </si>
  <si>
    <t>视频</t>
  </si>
  <si>
    <t>LED</t>
  </si>
  <si>
    <t>P2 LED Display Indoor Screen
国产 P2.5 室内显示屏</t>
  </si>
  <si>
    <t xml:space="preserve"> 光翔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</si>
  <si>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002</t>
    </r>
  </si>
  <si>
    <t>P3 LED Display Indoor Screen
国产 P3 室内显示屏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</si>
  <si>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003</t>
    </r>
  </si>
  <si>
    <t>P4 LED Display Indoor Screen
国产 P4 室内显示屏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</si>
  <si>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004</t>
    </r>
  </si>
  <si>
    <t>P4 LED Display Outdoor Screen
国产 P4 户外显示屏</t>
  </si>
  <si>
    <t>光祥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</si>
  <si>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005</t>
    </r>
  </si>
  <si>
    <t>LED地屏</t>
  </si>
  <si>
    <t>P3 floor LED Screen
国产 P3 地屏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</si>
  <si>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006</t>
    </r>
  </si>
  <si>
    <t>P4 floor LED Screen
国产 P4 地屏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</si>
  <si>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007</t>
    </r>
  </si>
  <si>
    <t>P6 floor LED Screen
国产 P6 地屏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</si>
  <si>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008</t>
    </r>
  </si>
  <si>
    <t>LCD</t>
  </si>
  <si>
    <t>46寸拼接显示屏</t>
  </si>
  <si>
    <t>HKC G4 plus，每场为3天，每增加一天按0.5场计费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</si>
  <si>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009</t>
    </r>
  </si>
  <si>
    <t>55寸拼接显示屏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</si>
  <si>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010</t>
    </r>
  </si>
  <si>
    <t>触控一体机</t>
  </si>
  <si>
    <t>BOCT T7000G智能触控一体机，42寸</t>
  </si>
  <si>
    <t>每场为3天，每增加一天按0.5场计费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</si>
  <si>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011</t>
    </r>
  </si>
  <si>
    <t>BOCT T7000G智能触控一体机，55寸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</si>
  <si>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012</t>
    </r>
  </si>
  <si>
    <t xml:space="preserve"> Projector 投影机</t>
  </si>
  <si>
    <t>进口 高清20000流明</t>
  </si>
  <si>
    <t>Barco FLM HD20 DLP Projector
Barco FLM 高清20000ANSI 流明投影机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</si>
  <si>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013</t>
    </r>
  </si>
  <si>
    <t>进口 22000流明</t>
  </si>
  <si>
    <t xml:space="preserve">Barco UDX-W26 WUXGA Laser Projector
Barco UDX系列高端激光投影机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</si>
  <si>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014</t>
    </r>
  </si>
  <si>
    <t>进口 高清26000流明</t>
  </si>
  <si>
    <t>Barco HDF-W26 WUXGA Projector
Barco 高清26000 ANSI 流明投影机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</si>
  <si>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015</t>
    </r>
  </si>
  <si>
    <t>进口 32000流明</t>
  </si>
  <si>
    <t xml:space="preserve">Barco UDX-W32 WUXGA Laser Projector
Barco UDX系列高端激光投影机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</si>
  <si>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016</t>
    </r>
  </si>
  <si>
    <t>16000流明</t>
  </si>
  <si>
    <t>PANASONIC SLX16K 16000 ANSI LCD Projector
PANASONIC SLX16000 流明LCD 投影机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</si>
  <si>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017</t>
    </r>
  </si>
  <si>
    <t>12000流明</t>
  </si>
  <si>
    <t>SANYO PLC-XF4600C LCD Projector
SANYO PLC-XF4600C LCD 三洋12000流明投影机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</si>
  <si>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018</t>
    </r>
  </si>
  <si>
    <t>10000流明</t>
  </si>
  <si>
    <t>SANYO PLC-XF710C LCD Projector
SANYO PLC-XF710C LCD 三洋10000流明投影机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</si>
  <si>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019</t>
    </r>
  </si>
  <si>
    <t>6500流明</t>
  </si>
  <si>
    <t>SANYO PLC-XP1000C LCD Projector
SANYO PLC-XP1000C LCD 三洋6500流明投影机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</si>
  <si>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020</t>
    </r>
  </si>
  <si>
    <t>5000流明</t>
  </si>
  <si>
    <t>ANYO PLC-XT3500 LCD Projector
SANYO PLC-XT3500 LCD 三洋5000流明投影机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</si>
  <si>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021</t>
    </r>
  </si>
  <si>
    <t>激光投影机 6500流明</t>
  </si>
  <si>
    <t xml:space="preserve">Panasonic PT-FRZ68C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</si>
  <si>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022</t>
    </r>
  </si>
  <si>
    <t>激光投影机 12000流明</t>
  </si>
  <si>
    <t>EPSON CB-L1505U PLUS /Panasonic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</si>
  <si>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023</t>
    </r>
  </si>
  <si>
    <t>激光投影机 15000流明</t>
  </si>
  <si>
    <t xml:space="preserve">Panasonic PT－SRZ12KC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</si>
  <si>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024</t>
    </r>
  </si>
  <si>
    <t>激光投影机 30000流明</t>
  </si>
  <si>
    <t>Panasonic PT-SRZ31KC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</si>
  <si>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025</t>
    </r>
  </si>
  <si>
    <t>激光投影机 40000流明</t>
  </si>
  <si>
    <t>BARCO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</si>
  <si>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026</t>
    </r>
  </si>
  <si>
    <t>Lens 镜头</t>
  </si>
  <si>
    <t>进口超短焦镜头</t>
  </si>
  <si>
    <t>Barco TLD+ 0.37 Ultra Short throw lens
Barco TLD+ 0.37 超短焦镜头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</si>
  <si>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027</t>
    </r>
  </si>
  <si>
    <t>进口 定焦广角镜头</t>
  </si>
  <si>
    <t>Barco High Brightness TLD Short Focus Len
Barco 定焦广角镜头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</si>
  <si>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028</t>
    </r>
  </si>
  <si>
    <t>进口 变焦中长焦镜头</t>
  </si>
  <si>
    <t>Barco High Brightness TLD Zoom Len
Barco 变焦中长焦镜头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</si>
  <si>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029</t>
    </r>
  </si>
  <si>
    <t>进口 超长焦镜头</t>
  </si>
  <si>
    <t>Barco High Brightness TLD Long Focus Len
Barco 超长焦镜头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</si>
  <si>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030</t>
    </r>
  </si>
  <si>
    <t>Screen 投影幕</t>
  </si>
  <si>
    <t>300″Front/Rear Fast-fold Screen
300 寸正/背折叠投影幕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</si>
  <si>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031</t>
    </r>
  </si>
  <si>
    <t>250″Front/Rear Fast-fold Screen
250 寸正/背折叠投影幕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</si>
  <si>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032</t>
    </r>
  </si>
  <si>
    <t>200″Front/Rear Fast-fold Screen
200 寸正/背投影幕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</si>
  <si>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033</t>
    </r>
  </si>
  <si>
    <t>180″Front/Rear Fast-fold Screen
180 寸正/背折叠投影幕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</si>
  <si>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034</t>
    </r>
  </si>
  <si>
    <t>150″Front/Rear Fast-fold Screen
150 寸正/背折叠投影幕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</si>
  <si>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035</t>
    </r>
  </si>
  <si>
    <t>120″ Front/Rear Fast-fold Screen
120 寸正/背投影幕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</si>
  <si>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036</t>
    </r>
  </si>
  <si>
    <t>显示器</t>
  </si>
  <si>
    <t>70寸等离子显示器</t>
  </si>
  <si>
    <t>夏普70液晶电视 70SU665A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</si>
  <si>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037</t>
    </r>
  </si>
  <si>
    <t>65 寸等离子显示器</t>
  </si>
  <si>
    <t>Panasonic TH-65PF10CK 65″HDTV Plasma Display
松下65 寸等离子显示器（70“）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</si>
  <si>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038</t>
    </r>
  </si>
  <si>
    <t>60 寸等离子显示器</t>
  </si>
  <si>
    <t>LG 60LG63CJ-CA 等离子电视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</si>
  <si>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039</t>
    </r>
  </si>
  <si>
    <t>50 寸等离子显示器</t>
  </si>
  <si>
    <t>Panasonic TH-50PF12CK 50″HDTV Plasma Display
松下50 寸等离子显示器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</si>
  <si>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040</t>
    </r>
  </si>
  <si>
    <t>42 寸等离子显示器</t>
  </si>
  <si>
    <t>Panasonic TH-42PWD 42″ Plasma Display
松下42 寸等离子显示器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</si>
  <si>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041</t>
    </r>
  </si>
  <si>
    <t>32″ LCD HDTV
32 寸高清液晶电视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</si>
  <si>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042</t>
    </r>
  </si>
  <si>
    <t>19-22″ LCD Display
19-22 寸液晶显示器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</si>
  <si>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043</t>
    </r>
  </si>
  <si>
    <t>Video Control System 
操作系统</t>
  </si>
  <si>
    <t>Barco Folsom Encore E2
Barco Folsom Encore 高清视频处理器</t>
  </si>
  <si>
    <t>品牌：Barco，型号：E2</t>
  </si>
  <si>
    <t>未签入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</si>
  <si>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044</t>
    </r>
  </si>
  <si>
    <t>Barco Folsom Encore HD VP 3ME
Barco Folsom Encore 高清视频处理器</t>
  </si>
  <si>
    <t>品牌：Barco，型号：VP 3ME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</si>
  <si>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045</t>
    </r>
  </si>
  <si>
    <t>Barco S3 4K Image Processor
Barco S3 4K 视频处理器</t>
  </si>
  <si>
    <t>品牌：Barco，型号： S3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</si>
  <si>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046</t>
    </r>
  </si>
  <si>
    <t>Barco Folsom Encore ImagePRO-HD
Barco Folsom Encore ImagePRO-HD 高清图像转换处理器</t>
  </si>
  <si>
    <t>Barco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</si>
  <si>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047</t>
    </r>
  </si>
  <si>
    <t>Barco Folsom Encore Screen PRO-II HD
Barco Folsom 高清图像转换处理器</t>
  </si>
  <si>
    <t xml:space="preserve">品牌：Barco，型号：PRO-II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</si>
  <si>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048</t>
    </r>
  </si>
  <si>
    <t>Barco Folsom PDS-902
Barco Folsom PDS-902 图像转换处理器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</si>
  <si>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049</t>
    </r>
  </si>
  <si>
    <t>MAGNIMAGE  MIG-V3    处理器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</si>
  <si>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050</t>
    </r>
  </si>
  <si>
    <t>MAGNIMAGE  MIG-590 转换器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</si>
  <si>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051</t>
    </r>
  </si>
  <si>
    <t>LED/LEC Processor
国产 LED/LEC 处理器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</si>
  <si>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052</t>
    </r>
  </si>
  <si>
    <t>MAGNIMAGE  MIG-H1   控制台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</si>
  <si>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053</t>
    </r>
  </si>
  <si>
    <t>Barco Folsom Encore Controller LC
Barco Folsom Encore 大型控制台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</si>
  <si>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054</t>
    </r>
  </si>
  <si>
    <t>BARCO EC200   控制台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</si>
  <si>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055</t>
    </r>
  </si>
  <si>
    <t>Barco Folsom Encore Controller SC
Barco Folsom Encore 小型控制台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</si>
  <si>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056</t>
    </r>
  </si>
  <si>
    <t>数字导播台</t>
  </si>
  <si>
    <t>配合普通数字视频拍摄，满足常规摄像视频信号切换需求，含监视器+相关线缆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</si>
  <si>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057</t>
    </r>
  </si>
  <si>
    <t>Barco Folsom MatrixPRO 16x16 HD/DVI
Barco Folsom MatrixPRO 16x16 高清数字矩阵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</si>
  <si>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058</t>
    </r>
  </si>
  <si>
    <t>Barco Folsom MatrixPRO 16x16 RGBHV
Barco Folsom MatrixPRO 16x16 RGBHV 矩阵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</si>
  <si>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059</t>
    </r>
  </si>
  <si>
    <t>Barco Folsom MatrixPRO 12x8 RGBHV
Barco Folsom MatrixPRO 12x8 RGBHV 矩阵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</si>
  <si>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060</t>
    </r>
  </si>
  <si>
    <t>Barco Folsom MatrixPRO 8x8 DVI
Barco Folsom MatrixPRO 8x8 DVI 矩阵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</si>
  <si>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061</t>
    </r>
  </si>
  <si>
    <t>WATCHOUT Programming
WATCHOUT 主机（含编程、解密单元、显示服务器、拼接同步器）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</si>
  <si>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062</t>
    </r>
  </si>
  <si>
    <t>WATCHOUT VP</t>
  </si>
  <si>
    <t>通道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</si>
  <si>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063</t>
    </r>
  </si>
  <si>
    <t>ANALOGWAY SVU 300
ANALOGWAY SVU300 淡入淡出切换器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</si>
  <si>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064</t>
    </r>
  </si>
  <si>
    <t>视频分配器</t>
  </si>
  <si>
    <t>EXTRON VGA DA4 DISTRIBUTION AMPLIFIER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</si>
  <si>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065</t>
    </r>
  </si>
  <si>
    <t>Disguise 4x4 Pro Video Server
视频服务器</t>
  </si>
  <si>
    <t>16通道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</si>
  <si>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066</t>
    </r>
  </si>
  <si>
    <t>Other Video Auxiliary Equipment 其它视频辅助设备</t>
  </si>
  <si>
    <t>Apple Notebook
Apple 笔记本电脑</t>
  </si>
  <si>
    <t>Apple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</si>
  <si>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067</t>
    </r>
  </si>
  <si>
    <t>Apple iMac
Apple 一体机电脑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</si>
  <si>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068</t>
    </r>
  </si>
  <si>
    <t>Apple Mac Pro
Apple 台式电脑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</si>
  <si>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069</t>
    </r>
  </si>
  <si>
    <t>苹果工作站</t>
  </si>
  <si>
    <t>苹果 Apple Mac Pro专业级台式工作站黑色 黑色 E5/12G内存/256G闪存 ME253C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</si>
  <si>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070</t>
    </r>
  </si>
  <si>
    <t>iPad</t>
  </si>
  <si>
    <t>iPad  Air  以上型号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</si>
  <si>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071</t>
    </r>
  </si>
  <si>
    <t>IBM Laptop
IBM 笔记本电脑</t>
  </si>
  <si>
    <t>IBM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</si>
  <si>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072</t>
    </r>
  </si>
  <si>
    <t>D′San Cue lights PC-433-mini
D′San PC-433-mini 无线长距离翻页提示器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</si>
  <si>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073</t>
    </r>
  </si>
  <si>
    <t>专业提示翻页器（一托二）</t>
  </si>
  <si>
    <t>PerfectCue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</si>
  <si>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074</t>
    </r>
  </si>
  <si>
    <t>专业提示翻页器（一托四）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</si>
  <si>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075</t>
    </r>
  </si>
  <si>
    <t>专业提示翻页器（一托八）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</si>
  <si>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076</t>
    </r>
  </si>
  <si>
    <t>Prompter
普通翻页提示器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</si>
  <si>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077</t>
    </r>
  </si>
  <si>
    <t>光纤线</t>
  </si>
  <si>
    <t>Optical Filber System（100m/条，100米内部不计费
大于100米按每条计费）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</si>
  <si>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078</t>
    </r>
  </si>
  <si>
    <t>光纤传输处理器</t>
  </si>
  <si>
    <t>Optic fiber cables between all dispaly and playback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</si>
  <si>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079</t>
    </r>
  </si>
  <si>
    <t>千兆交换机</t>
  </si>
  <si>
    <t>1000baseT Switch &amp;  Cat5 Ethernet Cable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</si>
  <si>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080</t>
    </r>
  </si>
  <si>
    <t>触摸屏</t>
  </si>
  <si>
    <t>17寸以上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</si>
  <si>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081</t>
    </r>
  </si>
  <si>
    <t>手机</t>
  </si>
  <si>
    <t>可读nfc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</si>
  <si>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082</t>
    </r>
  </si>
  <si>
    <t>音频</t>
  </si>
  <si>
    <t>Loudspeaker
高档音箱</t>
  </si>
  <si>
    <t>FM ACOUSTICS、D&amp;B、EAW、Meyersound、C-MARK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</si>
  <si>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083</t>
    </r>
  </si>
  <si>
    <t>线阵超低音音箱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</si>
  <si>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084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</si>
  <si>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085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</si>
  <si>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086</t>
    </r>
  </si>
  <si>
    <t>JBL、EAW、Meyersound、D&amp;B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</si>
  <si>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087</t>
    </r>
  </si>
  <si>
    <t>全频低音音箱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</si>
  <si>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088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</si>
  <si>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089</t>
    </r>
  </si>
  <si>
    <t>Loudspeaker
中档音箱</t>
  </si>
  <si>
    <t>JBL、Hivi、JVC、Peavey Electronics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</si>
  <si>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090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</si>
  <si>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091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</si>
  <si>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092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</si>
  <si>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093</t>
    </r>
  </si>
  <si>
    <t>力素(NEXO)、JBL、JVC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</si>
  <si>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094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</si>
  <si>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095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</si>
  <si>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096</t>
    </r>
  </si>
  <si>
    <t>Loudspeaker
低档音箱</t>
  </si>
  <si>
    <t>锐丰、ZSOUND、jonshlong、C-MARK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</si>
  <si>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097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</si>
  <si>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098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</si>
  <si>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099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</si>
  <si>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100</t>
    </r>
  </si>
  <si>
    <t>JEZZ、玛田、飞达Fidek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</si>
  <si>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101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</si>
  <si>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102</t>
    </r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</si>
  <si>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103</t>
    </r>
  </si>
  <si>
    <t>音箱</t>
  </si>
  <si>
    <t>小音箱</t>
  </si>
  <si>
    <t>雅马哈（YAMAHA）NX-N500</t>
  </si>
  <si>
    <t>对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</si>
  <si>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104</t>
    </r>
  </si>
  <si>
    <t>AMP
功放</t>
  </si>
  <si>
    <t>数字功放</t>
  </si>
  <si>
    <t>Nexo、D&amp;B、Crown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</si>
  <si>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105</t>
    </r>
  </si>
  <si>
    <t>Mixer
调音台</t>
  </si>
  <si>
    <t>YAMAHA M7CL Digital Mixer (48ch)
YAMAHA M7CL 数字调音台（48 路）</t>
  </si>
  <si>
    <t>YAMAHA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</si>
  <si>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106</t>
    </r>
  </si>
  <si>
    <t>YAMAHA LS9-32 Digital Mixer (32ch)
YAMAHA LS9-32 数字调音台（32 路）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</si>
  <si>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107</t>
    </r>
  </si>
  <si>
    <t>YAMAHA 01V96 Digital Mixer (16 ch)
YAMAHA 01V96 数字调音台（16 路）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</si>
  <si>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108</t>
    </r>
  </si>
  <si>
    <t>Microphone
话筒</t>
  </si>
  <si>
    <t>SHURE BETA53 Headset Mic
SHURE BETA53 无线头戴话筒</t>
  </si>
  <si>
    <t>SHURE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</si>
  <si>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109</t>
    </r>
  </si>
  <si>
    <t>SHURE UHF Wireless Lapel Mic WL183
SHURE WL183 无线领夹话筒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</si>
  <si>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110</t>
    </r>
  </si>
  <si>
    <t>SHURE U2 Wireless BETA58A Hand-hold Mic (Q10A)
SHURE U2 BETA58A（Q10A）无线手持话筒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</si>
  <si>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111</t>
    </r>
  </si>
  <si>
    <t>Audio Technica AT859/8615 Lectern Mic
铁三角AT859/8615 有线讲台鹅颈话筒</t>
  </si>
  <si>
    <t>铁三角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</si>
  <si>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112</t>
    </r>
  </si>
  <si>
    <t>SHURE UHF Wireless Tables Mic/SXL14- WH 30 JB)
SHURE SXL14- WH 30 JB 无线鹅颈讲台话筒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</si>
  <si>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113</t>
    </r>
  </si>
  <si>
    <t>SHURE UR4D (Q10A) Receiver
SHURE UR4D (Q10A) 无线话筒接收机（含天线分配器、通州中继、天线分配混合器）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</si>
  <si>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114</t>
    </r>
  </si>
  <si>
    <t>Other Audio Auxiliary Equipment 其它音频辅助设备</t>
  </si>
  <si>
    <t>TELEX BTR800 Wireless Intercom Master
TELEX BTR800 无线对讲主机</t>
  </si>
  <si>
    <t>TELEX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</si>
  <si>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115</t>
    </r>
  </si>
  <si>
    <t>TELEX TR800 Wireless Intercom Belt Pack C/W Headset
TELEX TR800 无线对讲耳机/腰包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</si>
  <si>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116</t>
    </r>
  </si>
  <si>
    <t>5G无线数字内通，LT750 主机</t>
  </si>
  <si>
    <t xml:space="preserve">LAON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</si>
  <si>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117</t>
    </r>
  </si>
  <si>
    <t>5G无线数字内通，LT750 子机+耳机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</si>
  <si>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118</t>
    </r>
  </si>
  <si>
    <t>5G无线数字内通，LT750 5G 信号放大器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</si>
  <si>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119</t>
    </r>
  </si>
  <si>
    <t>Clearcom Intercom Master
有线对讲主机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</si>
  <si>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120</t>
    </r>
  </si>
  <si>
    <t>Intercom Belt Pack C/W Headset
有线对讲耳机(只)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</si>
  <si>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121</t>
    </r>
  </si>
  <si>
    <t>Walking-Talkie
无线对讲机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</si>
  <si>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122</t>
    </r>
  </si>
  <si>
    <t>处理器</t>
  </si>
  <si>
    <t>Crossover/Controller  PS 15 TD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</si>
  <si>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123</t>
    </r>
  </si>
  <si>
    <t>灯光</t>
  </si>
  <si>
    <t>电脑灯</t>
  </si>
  <si>
    <t>含可做多色LOGO灯片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</si>
  <si>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124</t>
    </r>
  </si>
  <si>
    <t>电脑染色灯1500W WASH</t>
  </si>
  <si>
    <t xml:space="preserve">JOLLY COLOR 1500 /TERBLY V2000W-1500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</si>
  <si>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125</t>
    </r>
  </si>
  <si>
    <t>电脑染色灯2000W WASH</t>
  </si>
  <si>
    <t>FINEART WASH /MAC 2000XB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</si>
  <si>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126</t>
    </r>
  </si>
  <si>
    <t>电脑图案灯1200W SPOT</t>
  </si>
  <si>
    <t xml:space="preserve">ROBE SPOT 1200 /FINE 2000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</si>
  <si>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127</t>
    </r>
  </si>
  <si>
    <t>电脑图案灯1500W SPOT</t>
  </si>
  <si>
    <t>ROBE SPOT 1500 /TERBLY V2500S-1500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</si>
  <si>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128</t>
    </r>
  </si>
  <si>
    <t>电脑图案灯2000W SPOT</t>
  </si>
  <si>
    <t>FINEART SPOT 1000E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</si>
  <si>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129</t>
    </r>
  </si>
  <si>
    <t>电脑光束灯230W  BEAM</t>
  </si>
  <si>
    <t>GTD-230  /LEES 230 /MRT -230 /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</si>
  <si>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130</t>
    </r>
  </si>
  <si>
    <t>电脑光束灯330W BEAM</t>
  </si>
  <si>
    <t xml:space="preserve">JOLLY COUPE X-5 /GTD-330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</si>
  <si>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131</t>
    </r>
  </si>
  <si>
    <t>电脑光束灯1500W BEAM</t>
  </si>
  <si>
    <t>FINE1500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</si>
  <si>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132</t>
    </r>
  </si>
  <si>
    <t>电脑图案切割灯</t>
  </si>
  <si>
    <t>TERBLY GL-6 /GTD-1500 /PR-5000 /FINE 1000E PERF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</si>
  <si>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133</t>
    </r>
  </si>
  <si>
    <t xml:space="preserve">JOLLY COUPE X-3 /ACME 330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</si>
  <si>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134</t>
    </r>
  </si>
  <si>
    <t>摇头LED染色灯</t>
  </si>
  <si>
    <t xml:space="preserve">TERBLY OK190Z- ZOOM MOVING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</si>
  <si>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135</t>
    </r>
  </si>
  <si>
    <t>Fixture 常规灯具</t>
  </si>
  <si>
    <t>LED Par
LED Par 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</si>
  <si>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136</t>
    </r>
  </si>
  <si>
    <t>Moving LED Par
摇头LED PAR 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</si>
  <si>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137</t>
    </r>
  </si>
  <si>
    <t>LED Wallwash -3W*18 1 Meter
LED 洗墙换色灯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</si>
  <si>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138</t>
    </r>
  </si>
  <si>
    <t>PAR64 LP/SP CAN (1000W)
PAR64 筒灯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</si>
  <si>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139</t>
    </r>
  </si>
  <si>
    <t>ETC Source Four Profile spotlight( 26°,19°,50°,36°)
ETC Source Four 造型灯( 26°,19°,50°,36°)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</si>
  <si>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140</t>
    </r>
  </si>
  <si>
    <t>4 Bulb Floodlight
四头灯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</si>
  <si>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141</t>
    </r>
  </si>
  <si>
    <t>8 Bulb Floodlight
八头灯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</si>
  <si>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142</t>
    </r>
  </si>
  <si>
    <t>Fresnel Spotlight (1KW/2KW)
柔光灯(1KW/2KW)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</si>
  <si>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143</t>
    </r>
  </si>
  <si>
    <t>Floodlight
泛光灯（天幕灯/地排灯）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</si>
  <si>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144</t>
    </r>
  </si>
  <si>
    <t>Follow Spot (1200w)
追光灯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</si>
  <si>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145</t>
    </r>
  </si>
  <si>
    <t>Follow Spot (2500w)
追光灯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</si>
  <si>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146</t>
    </r>
  </si>
  <si>
    <t>Follow Spot (4000w)
追光灯</t>
  </si>
  <si>
    <t>HMI-4000W  /XE-4000Z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</si>
  <si>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147</t>
    </r>
  </si>
  <si>
    <t>ETC EA PAR 700W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</si>
  <si>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148</t>
    </r>
  </si>
  <si>
    <t>LED矩阵灯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</si>
  <si>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149</t>
    </r>
  </si>
  <si>
    <t>观众灯</t>
  </si>
  <si>
    <t xml:space="preserve">HEADLIGHT 4000W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</si>
  <si>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150</t>
    </r>
  </si>
  <si>
    <t>Effect Lights 效果灯</t>
  </si>
  <si>
    <t>Search Light
探照灯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</si>
  <si>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151</t>
    </r>
  </si>
  <si>
    <t>Strobe Light
频闪灯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</si>
  <si>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152</t>
    </r>
  </si>
  <si>
    <t>AC Light
AC 灯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</si>
  <si>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153</t>
    </r>
  </si>
  <si>
    <t>Laser 激光</t>
  </si>
  <si>
    <t>Full Color Laser Light 20W
全彩激光灯20W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</si>
  <si>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154</t>
    </r>
  </si>
  <si>
    <t>Full Color Laser Light 10W
全彩激光灯10W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</si>
  <si>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155</t>
    </r>
  </si>
  <si>
    <t>Full Color Laser Light 7W
全彩激光灯7W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</si>
  <si>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156</t>
    </r>
  </si>
  <si>
    <t>Full Color Laser Light 5W
全彩激光灯5W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</si>
  <si>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157</t>
    </r>
  </si>
  <si>
    <t>Monochromic Laser Light 5W
单色激光灯5W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</si>
  <si>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158</t>
    </r>
  </si>
  <si>
    <t>Monochromic Laser Light 3W
单色激光灯3W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</si>
  <si>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159</t>
    </r>
  </si>
  <si>
    <t>Lighting Control System 灯光控制系统</t>
  </si>
  <si>
    <t>数字调光台</t>
  </si>
  <si>
    <t>GRAND MA Controller
GRAND MA 调光台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</si>
  <si>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160</t>
    </r>
  </si>
  <si>
    <t>GRAND MA II Controller
GRAND MA II 调光台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</si>
  <si>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161</t>
    </r>
  </si>
  <si>
    <t>模拟调光台</t>
  </si>
  <si>
    <t>Avolites Pearl 2010 Controller
珍珠2010 调光台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</si>
  <si>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162</t>
    </r>
  </si>
  <si>
    <t>Isolated DMX512 Splitter
信号放大器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</si>
  <si>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163</t>
    </r>
  </si>
  <si>
    <t>puter dimmer 24
硅箱24 路</t>
  </si>
  <si>
    <t>TL/Lite 泰立或莱彼特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</si>
  <si>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164</t>
    </r>
  </si>
  <si>
    <t>MA信号处理器</t>
  </si>
  <si>
    <t>MA NSP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</si>
  <si>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165</t>
    </r>
  </si>
  <si>
    <t>灯光信号分配器</t>
  </si>
  <si>
    <t>Lighting DA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</si>
  <si>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166</t>
    </r>
  </si>
  <si>
    <t>结构</t>
  </si>
  <si>
    <t>Truss Syste
Truss 结构</t>
  </si>
  <si>
    <t xml:space="preserve">Layer 
雷亚架 </t>
  </si>
  <si>
    <t>根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</si>
  <si>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167</t>
    </r>
  </si>
  <si>
    <t>TRUSS (520 x 760 mm)
灯光吊架(520 x 760 毫米)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</si>
  <si>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168</t>
    </r>
  </si>
  <si>
    <t>TRUSS (400 x 600 mm)
灯光吊架(400 x 600 毫米)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</si>
  <si>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169</t>
    </r>
  </si>
  <si>
    <t>TRUSS (300 x 300 mm)
灯光吊架(300 x 300 毫米)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</si>
  <si>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170</t>
    </r>
  </si>
  <si>
    <t>Windlass 葫芦</t>
  </si>
  <si>
    <t>Imported CM Brand Electric Windlass 2 Ton
进口CM 电动葫芦2 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</si>
  <si>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171</t>
    </r>
  </si>
  <si>
    <t>Imported CM Brand Electric Windlass 1 Ton
进口CM 电动葫芦1 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</si>
  <si>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172</t>
    </r>
  </si>
  <si>
    <t>Local Electric Windlass 2 Ton
国产电动葫芦2 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</si>
  <si>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173</t>
    </r>
  </si>
  <si>
    <t>Local Electric Windlass 1 Ton
国产电动葫芦1 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</si>
  <si>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174</t>
    </r>
  </si>
  <si>
    <t>Electric Windlass controller
电动葫芦控制器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</si>
  <si>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175</t>
    </r>
  </si>
  <si>
    <t>Manual Windlass
手拉葫芦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</si>
  <si>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176</t>
    </r>
  </si>
  <si>
    <t>供电</t>
  </si>
  <si>
    <t>Electrical Power System 
电源系统</t>
  </si>
  <si>
    <t>Generator Car
发电车400KW</t>
  </si>
  <si>
    <t>8小时/台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</si>
  <si>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177</t>
    </r>
  </si>
  <si>
    <t>Generator Car
发电车200KW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</si>
  <si>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178</t>
    </r>
  </si>
  <si>
    <t>Generator Car
发电车100KW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</si>
  <si>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179</t>
    </r>
  </si>
  <si>
    <t>RGB Power Distributor
RGB 电源柜（19 芯x8ch）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</si>
  <si>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180</t>
    </r>
  </si>
  <si>
    <t>Transformer System 
变压系统</t>
  </si>
  <si>
    <t>Stabilized Voltage Supply
稳压电源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</si>
  <si>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181</t>
    </r>
  </si>
  <si>
    <t>Uninterruptible Power Supply
不间断电源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</si>
  <si>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182</t>
    </r>
  </si>
  <si>
    <t>Cable 
电缆</t>
  </si>
  <si>
    <t>Cable 70mm
电缆直径70mm
100米内部不计费
大于100米按每米计费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</si>
  <si>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183</t>
    </r>
  </si>
  <si>
    <t>Cable 50mm
电缆直径50mm
100米内部不计费
大于100米按每米计费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</si>
  <si>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184</t>
    </r>
  </si>
  <si>
    <t>Cable 35/25/16/10mm
电缆直径 35/25/16/10mm
100米内部不计费
大于100米按每米计费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</si>
  <si>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185</t>
    </r>
  </si>
  <si>
    <t>特效</t>
  </si>
  <si>
    <t>烟雾、水雾油化物</t>
  </si>
  <si>
    <t>Dry Ice Machine
数控干冰机（含20kg干冰）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</si>
  <si>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186</t>
    </r>
  </si>
  <si>
    <t>干冰</t>
  </si>
  <si>
    <t>公斤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</si>
  <si>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187</t>
    </r>
  </si>
  <si>
    <t>Snow Flake Machine
雪花机</t>
  </si>
  <si>
    <t>1200w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</si>
  <si>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188</t>
    </r>
  </si>
  <si>
    <t>Jet Spins CO2
气柱</t>
  </si>
  <si>
    <t>点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</si>
  <si>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189</t>
    </r>
  </si>
  <si>
    <t>Fog Machine
烟机、雾机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</si>
  <si>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190</t>
    </r>
  </si>
  <si>
    <t>彩虹机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</si>
  <si>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191</t>
    </r>
  </si>
  <si>
    <t>大功率彩虹机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</si>
  <si>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192</t>
    </r>
  </si>
  <si>
    <t>泡泡机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</si>
  <si>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193</t>
    </r>
  </si>
  <si>
    <t>吹纸机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</si>
  <si>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194</t>
    </r>
  </si>
  <si>
    <t>布纱类</t>
  </si>
  <si>
    <t>Electromagnetic Pendulous Curtain
电磁幕（含幕布，轻质布料）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</si>
  <si>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195</t>
    </r>
  </si>
  <si>
    <t>电源柜</t>
  </si>
  <si>
    <t>Co2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</si>
  <si>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196</t>
    </r>
  </si>
  <si>
    <t xml:space="preserve">Layer 
雷亚架-立柱 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</si>
  <si>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197</t>
    </r>
  </si>
  <si>
    <t>Layer 
雷亚架-横杆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</si>
  <si>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198</t>
    </r>
  </si>
  <si>
    <t>Layer 
雷亚架-斜杆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</si>
  <si>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199</t>
    </r>
  </si>
  <si>
    <t>彩幕</t>
  </si>
  <si>
    <t>P6全彩屏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</si>
  <si>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200</t>
    </r>
  </si>
  <si>
    <t>户外LED屏幕</t>
  </si>
  <si>
    <t>LED:P4屏幕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</si>
  <si>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201</t>
    </r>
  </si>
  <si>
    <t>LED:P5屏幕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</si>
  <si>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202</t>
    </r>
  </si>
  <si>
    <t>无边拼接屏</t>
  </si>
  <si>
    <t>46寸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</si>
  <si>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203</t>
    </r>
  </si>
  <si>
    <t>55寸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</si>
  <si>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204</t>
    </r>
  </si>
  <si>
    <t>无人机</t>
  </si>
  <si>
    <t>品牌：大疆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</si>
  <si>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205</t>
    </r>
  </si>
  <si>
    <t>同传及即席发言</t>
  </si>
  <si>
    <t>Conference Simultaneous Interpreting System 
会议同传系统</t>
  </si>
  <si>
    <t>中央控制器</t>
  </si>
  <si>
    <t>BOSCH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</si>
  <si>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206</t>
    </r>
  </si>
  <si>
    <t>译员台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</si>
  <si>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207</t>
    </r>
  </si>
  <si>
    <t>Transmitter
主机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</si>
  <si>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208</t>
    </r>
  </si>
  <si>
    <t>Radiation Machine (2 set)
辐射器（2 块为一套）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</si>
  <si>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209</t>
    </r>
  </si>
  <si>
    <t>Translating Machine (2ch)
翻译器（每台2 路）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</si>
  <si>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210</t>
    </r>
  </si>
  <si>
    <t>Receiver
耳机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</si>
  <si>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211</t>
    </r>
  </si>
  <si>
    <t>Interpretation Room
同声传译室(普通级)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</si>
  <si>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212</t>
    </r>
  </si>
  <si>
    <t>Presentation System
即席发言系统</t>
  </si>
  <si>
    <t>手拉手会议系统话筒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</si>
  <si>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213</t>
    </r>
  </si>
  <si>
    <t>设备</t>
  </si>
  <si>
    <t>音频扩展器</t>
  </si>
  <si>
    <t>同传音频输出设备（常用于同传音源提取）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</si>
  <si>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214</t>
    </r>
  </si>
  <si>
    <t>直播</t>
  </si>
  <si>
    <t>导播讯道设备</t>
  </si>
  <si>
    <t>高清摄像机</t>
  </si>
  <si>
    <t>Panasonic P2HXP-600MC或相同档次（广播级摄像机，可做单机使用，假讯）</t>
  </si>
  <si>
    <t>每台每天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</si>
  <si>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215</t>
    </r>
  </si>
  <si>
    <t>导播讯道设备（4讯起）</t>
  </si>
  <si>
    <t>Sony2580或相同档次（广播级讯道设备，不可做单机使用，真讯）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</si>
  <si>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216</t>
    </r>
  </si>
  <si>
    <t>高清切换台</t>
  </si>
  <si>
    <t>CCU讯道系统（1ME Panasonic AV-HS410），切换台1个、监视器+线缆</t>
  </si>
  <si>
    <t>每讯道每天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</si>
  <si>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217</t>
    </r>
  </si>
  <si>
    <t>导播讯道辅助设备</t>
  </si>
  <si>
    <t>Jimmy Dolly 轨道车</t>
  </si>
  <si>
    <t>每只每天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</si>
  <si>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218</t>
    </r>
  </si>
  <si>
    <t>斯坦尼康稳定器</t>
  </si>
  <si>
    <t>每套每天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</si>
  <si>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219</t>
    </r>
  </si>
  <si>
    <t>无线微波传输器30-80M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</si>
  <si>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220</t>
    </r>
  </si>
  <si>
    <t>无线微波传输器1KM以内</t>
  </si>
  <si>
    <t>LINK L1500/L2174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</si>
  <si>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221</t>
    </r>
  </si>
  <si>
    <t>采集设备</t>
  </si>
  <si>
    <t>sdi采集卡</t>
  </si>
  <si>
    <t>每个每场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</si>
  <si>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222</t>
    </r>
  </si>
  <si>
    <t>推流设备</t>
  </si>
  <si>
    <t>国产信号采集及编码上传设备</t>
  </si>
  <si>
    <t>每套每场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</si>
  <si>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223</t>
    </r>
  </si>
  <si>
    <t>进口信号采集及编码上传设备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</si>
  <si>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224</t>
    </r>
  </si>
  <si>
    <t>传输</t>
  </si>
  <si>
    <t>4G传输设备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</si>
  <si>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225</t>
    </r>
  </si>
  <si>
    <t>摄像</t>
  </si>
  <si>
    <t>摄像设备</t>
  </si>
  <si>
    <t>8米摄像摇臂</t>
  </si>
  <si>
    <t>每场为2天，每增加1天按0.5场计费</t>
  </si>
  <si>
    <t>每台每场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</si>
  <si>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226</t>
    </r>
  </si>
  <si>
    <t>10米摄像摇臂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</si>
  <si>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227</t>
    </r>
  </si>
  <si>
    <t>15米摄像摇臂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</si>
  <si>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228</t>
    </r>
  </si>
  <si>
    <t>签到</t>
  </si>
  <si>
    <t>扫码枪</t>
  </si>
  <si>
    <t>租赁</t>
  </si>
  <si>
    <t>台/天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</si>
  <si>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229</t>
    </r>
  </si>
  <si>
    <t>自助机（身份证功能）</t>
  </si>
  <si>
    <t>液晶触摸屏，含二维条码读取器及取卡口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</si>
  <si>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230</t>
    </r>
  </si>
  <si>
    <t>PDA扫描设备</t>
  </si>
  <si>
    <t>用于门禁等</t>
  </si>
  <si>
    <r>
      <rPr>
        <sz val="10"/>
        <color theme="1"/>
        <rFont val="微软雅黑"/>
        <family val="2"/>
        <charset val="134"/>
      </rPr>
      <t>B</t>
    </r>
    <r>
      <rPr>
        <sz val="10"/>
        <color theme="1"/>
        <rFont val="微软雅黑"/>
        <family val="2"/>
        <charset val="134"/>
      </rPr>
      <t>231</t>
    </r>
  </si>
  <si>
    <t>刷卡闸机</t>
  </si>
  <si>
    <t>C.第三方人员费用</t>
  </si>
  <si>
    <t>C001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</si>
  <si>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</si>
  <si>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</si>
  <si>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</si>
  <si>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</si>
  <si>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</si>
  <si>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C002</t>
  </si>
  <si>
    <t>活动内容快速剪辑</t>
  </si>
  <si>
    <t>拍摄结束后2小时内完成快速剪辑</t>
  </si>
  <si>
    <t>C003</t>
  </si>
  <si>
    <t>keynote制作</t>
  </si>
  <si>
    <t>keynote</t>
  </si>
  <si>
    <t>发布会使用的keynote演示
（通过macOS内置的Quartz等图形、图片字体及真三维技术，对内容进行内页设计及动画制作）</t>
  </si>
  <si>
    <t>页</t>
  </si>
  <si>
    <t>C004</t>
  </si>
  <si>
    <t>互动界面制作</t>
  </si>
  <si>
    <t>交互界面设计师</t>
  </si>
  <si>
    <t>人员劳务费。不含住宿、交通、补贴等费用，每天不超过8小时</t>
  </si>
  <si>
    <t>每人每天</t>
  </si>
  <si>
    <t>C005</t>
  </si>
  <si>
    <t>互动程序开发</t>
  </si>
  <si>
    <t>交互工程师</t>
  </si>
  <si>
    <t>摄影</t>
  </si>
  <si>
    <t>普通数字摄影</t>
  </si>
  <si>
    <t>人员劳务费及基础拍摄设备。不含住宿、交通、补贴等费用，每场不超过8小时
彩排按每人0.5场收费</t>
  </si>
  <si>
    <t>每人每场</t>
  </si>
  <si>
    <t>C007</t>
  </si>
  <si>
    <t>延时摄影</t>
  </si>
  <si>
    <t>人员劳务费及基础拍摄设备。不含住宿、交通、补贴等费用</t>
  </si>
  <si>
    <t>C008</t>
  </si>
  <si>
    <t>普通数字视频拍摄</t>
  </si>
  <si>
    <t>C009</t>
  </si>
  <si>
    <t>航拍</t>
  </si>
  <si>
    <t>飞手人员劳务费。不含住宿、交通、补贴等费用，每场不超过8小时
彩排按每人0.5场收费</t>
  </si>
  <si>
    <t>C010</t>
  </si>
  <si>
    <t>导播</t>
  </si>
  <si>
    <t>导播人员</t>
  </si>
  <si>
    <t>人员劳务费。不含住宿、交通、补贴等费用，每场不超过8小时
彩排按每人0.5场收费</t>
  </si>
  <si>
    <t>C011</t>
  </si>
  <si>
    <t>云摄影</t>
  </si>
  <si>
    <t>含摄影师、平台使用、修片</t>
  </si>
  <si>
    <t>规格：含摄影师、平台使用、修片</t>
  </si>
  <si>
    <t>技术</t>
  </si>
  <si>
    <t>搭建人工</t>
  </si>
  <si>
    <t>人员劳务费。每场不超过8小时</t>
  </si>
  <si>
    <t>C013</t>
  </si>
  <si>
    <t>AV人员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</si>
  <si>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</si>
  <si>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</si>
  <si>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</si>
  <si>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</si>
  <si>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C015</t>
  </si>
  <si>
    <t>运营</t>
  </si>
  <si>
    <t>服务人员</t>
  </si>
  <si>
    <t>保洁</t>
  </si>
  <si>
    <t>人员劳务费，每场按4小时计，含个税</t>
  </si>
  <si>
    <t>C016</t>
  </si>
  <si>
    <t>普通保安</t>
  </si>
  <si>
    <t>搭建、展区、外场用安保（人员劳务费，每场不超过8小时，含个税）</t>
  </si>
  <si>
    <t>C017</t>
  </si>
  <si>
    <t>高级保安</t>
  </si>
  <si>
    <t>内场安保（对形象有要求）人员劳务费，每场不超过8小时，含个税</t>
  </si>
  <si>
    <t>礼仪</t>
  </si>
  <si>
    <t>人员劳务费。不含住宿、交通、补贴等费用，每场不超过8小时
彩排按每人0.5场收费，含个税</t>
  </si>
  <si>
    <t>C019</t>
  </si>
  <si>
    <t>高级礼仪</t>
  </si>
  <si>
    <t>身高168cm以上，有过2年以上大型活动经验
人员劳务费。不含住宿、交通、补贴等费用，每场不超过8小时
彩排按每人0.5场收费，含个税</t>
  </si>
  <si>
    <t>C020</t>
  </si>
  <si>
    <t>双语礼仪</t>
  </si>
  <si>
    <t>C021</t>
  </si>
  <si>
    <t>加班费，超出8小时按小时计算</t>
  </si>
  <si>
    <t>C022</t>
  </si>
  <si>
    <t>外籍礼仪</t>
  </si>
  <si>
    <t>C023</t>
  </si>
  <si>
    <t>C024</t>
  </si>
  <si>
    <t>国内模特</t>
  </si>
  <si>
    <t>C025</t>
  </si>
  <si>
    <t>C026</t>
  </si>
  <si>
    <t>外籍模特</t>
  </si>
  <si>
    <t>C027</t>
  </si>
  <si>
    <t>C028</t>
  </si>
  <si>
    <t>安检</t>
  </si>
  <si>
    <t>安检门手检安保</t>
  </si>
  <si>
    <t>C029</t>
  </si>
  <si>
    <t>兼职人员</t>
  </si>
  <si>
    <t>C030</t>
  </si>
  <si>
    <t>演职员</t>
  </si>
  <si>
    <t>妆发</t>
  </si>
  <si>
    <t>3年以上化妆经验
人员劳务费。不含住宿、交通、补贴等费用，每场不超过8小时，含个税</t>
  </si>
  <si>
    <t>C031</t>
  </si>
  <si>
    <t>DJ</t>
  </si>
  <si>
    <t>3年以上DJ经验
人员劳务费。不含住宿、交通、补贴等费用，每场不超过8小时，含个税</t>
  </si>
  <si>
    <t>C032</t>
  </si>
  <si>
    <t>编舞老师</t>
  </si>
  <si>
    <t>3年以上编舞经验
人员劳务费。不含住宿、交通、补贴等费用，每场不超过2小时，含个税</t>
  </si>
  <si>
    <t>每人每节课</t>
  </si>
  <si>
    <t>C033</t>
  </si>
  <si>
    <t>翻译速记</t>
  </si>
  <si>
    <t>英文交替传译</t>
  </si>
  <si>
    <t>有高级口译证书
人员劳务费。不含住宿、交通、补贴等费用，每场不超过4小时，含个税</t>
  </si>
  <si>
    <t>C034</t>
  </si>
  <si>
    <t>英文同声传译（至少两人15分钟更替）</t>
  </si>
  <si>
    <t>通用级别，有高级口译证书
人员劳务费。不含住宿、交通、补贴等费用，每场不超过4小时，含个税</t>
  </si>
  <si>
    <t>C035</t>
  </si>
  <si>
    <t>速记</t>
  </si>
  <si>
    <t>专业速记证书
人员劳务费。不含住宿、交通、补贴等费用，每场不超过4小时，含个税</t>
  </si>
  <si>
    <t>C036</t>
  </si>
  <si>
    <t>运输</t>
  </si>
  <si>
    <t>包天车辆</t>
  </si>
  <si>
    <t>豪华车</t>
  </si>
  <si>
    <t>奔驰、宝马等</t>
  </si>
  <si>
    <t>含司机8小时</t>
  </si>
  <si>
    <t>C037</t>
  </si>
  <si>
    <t>单趟运输</t>
  </si>
  <si>
    <t>每车每趟</t>
  </si>
  <si>
    <t>C038</t>
  </si>
  <si>
    <t>C039</t>
  </si>
  <si>
    <t>中级车</t>
  </si>
  <si>
    <t>大众、别克等</t>
  </si>
  <si>
    <t>C040</t>
  </si>
  <si>
    <t>C041</t>
  </si>
  <si>
    <t>MPV</t>
  </si>
  <si>
    <t>GL8、奥德赛等</t>
  </si>
  <si>
    <t>C044</t>
  </si>
  <si>
    <t>中巴</t>
  </si>
  <si>
    <t>考斯特等30座以内中巴车</t>
  </si>
  <si>
    <t>C047</t>
  </si>
  <si>
    <t>49-55座大巴车</t>
  </si>
  <si>
    <t>C050</t>
  </si>
  <si>
    <t>C051</t>
  </si>
  <si>
    <t>市内运输</t>
  </si>
  <si>
    <t>面包车</t>
  </si>
  <si>
    <t>车次</t>
  </si>
  <si>
    <t>厢式小货车</t>
  </si>
  <si>
    <t>C053</t>
  </si>
  <si>
    <t>9米货车</t>
  </si>
  <si>
    <t>C054</t>
  </si>
  <si>
    <t>14米货车</t>
  </si>
  <si>
    <t>C055</t>
  </si>
  <si>
    <t>17米货车</t>
  </si>
  <si>
    <t>C056</t>
  </si>
  <si>
    <t>长途运输</t>
  </si>
  <si>
    <t>9米货车跨城运输，过路费据实结算</t>
  </si>
  <si>
    <t>每车每公里</t>
  </si>
  <si>
    <t>C057</t>
  </si>
  <si>
    <t>14米跨城运输，过路费据实结算</t>
  </si>
  <si>
    <t>C058</t>
  </si>
  <si>
    <t>17米跨城运输，过路费据实结算</t>
  </si>
  <si>
    <t xml:space="preserve"> D.乙方人员补贴</t>
  </si>
  <si>
    <t>人员补贴</t>
  </si>
  <si>
    <t>住宿标准</t>
  </si>
  <si>
    <t>一线城市（北上广深杭）</t>
  </si>
  <si>
    <t>每人每晚</t>
  </si>
  <si>
    <t>D002</t>
  </si>
  <si>
    <t>其他城市</t>
  </si>
  <si>
    <t>国内统一标准</t>
  </si>
  <si>
    <t>D004</t>
  </si>
  <si>
    <t>长途交通标准</t>
  </si>
  <si>
    <t>机票，航线价格6.5折为上线（不含附加费）</t>
  </si>
  <si>
    <t>每人每次</t>
  </si>
  <si>
    <t>实报实销</t>
  </si>
  <si>
    <t>D005</t>
  </si>
  <si>
    <t>高铁/动车 二等座</t>
  </si>
  <si>
    <t>E.代垫付</t>
  </si>
  <si>
    <t>代垫付相关</t>
  </si>
  <si>
    <t>代垫付费用</t>
  </si>
  <si>
    <t>指定第三方费用</t>
  </si>
  <si>
    <t>由我方指定的第三方，且我方确认费用明细，只需乙方提供代付款，无需管理及运营的费用为代垫付。</t>
  </si>
  <si>
    <t>E002</t>
  </si>
  <si>
    <t>服务费</t>
  </si>
  <si>
    <t>代垫付服务费</t>
  </si>
  <si>
    <t>和我方签约供应商为：一般纳税人
第三方提供非增值税普通发票</t>
  </si>
  <si>
    <t>E003</t>
  </si>
  <si>
    <t>和我方签约供应商为：一般纳税人
第三方3%增值税发票</t>
  </si>
  <si>
    <t>E004</t>
  </si>
  <si>
    <t>和我方签约供应商为：一般纳税人
第三方6%增值税发票</t>
  </si>
  <si>
    <t>F.项目服务费</t>
  </si>
  <si>
    <t>F001</t>
  </si>
  <si>
    <t>项目服务费</t>
  </si>
  <si>
    <r>
      <rPr>
        <sz val="10"/>
        <rFont val="微软雅黑"/>
        <family val="2"/>
        <charset val="134"/>
      </rPr>
      <t>本项服务费收费基数为（</t>
    </r>
    <r>
      <rPr>
        <sz val="10"/>
        <color rgb="FFFF0000"/>
        <rFont val="微软雅黑"/>
        <family val="2"/>
        <charset val="134"/>
      </rPr>
      <t>A.搭建+B.AVL设备+C.第三方人员费用）</t>
    </r>
  </si>
  <si>
    <t>规格：项目管理统筹+创意方案+设计等,本项服务费收费基数为（A.搭建+B.AVL设备+C.第三方人员费用）</t>
  </si>
  <si>
    <t>%</t>
  </si>
  <si>
    <t>新增项</t>
  </si>
  <si>
    <t>项</t>
    <phoneticPr fontId="20" type="noConversion"/>
  </si>
  <si>
    <t>次</t>
    <phoneticPr fontId="20" type="noConversion"/>
  </si>
  <si>
    <t>已出票，含2张公务</t>
    <phoneticPr fontId="20" type="noConversion"/>
  </si>
  <si>
    <t>抽奖香包</t>
    <phoneticPr fontId="20" type="noConversion"/>
  </si>
  <si>
    <t>个</t>
    <phoneticPr fontId="20" type="noConversion"/>
  </si>
  <si>
    <t>把</t>
    <phoneticPr fontId="20" type="noConversion"/>
  </si>
  <si>
    <t>晴雨伞</t>
    <phoneticPr fontId="20" type="noConversion"/>
  </si>
  <si>
    <t>住宿标准；4晚</t>
    <phoneticPr fontId="20" type="noConversion"/>
  </si>
  <si>
    <t>1人《锦绣巴蜀》</t>
    <phoneticPr fontId="20" type="noConversion"/>
  </si>
  <si>
    <t>《神秘三星堆》</t>
    <phoneticPr fontId="20" type="noConversion"/>
  </si>
  <si>
    <t>《墨舞春秋》</t>
    <phoneticPr fontId="20" type="noConversion"/>
  </si>
  <si>
    <t>桌</t>
    <phoneticPr fontId="20" type="noConversion"/>
  </si>
  <si>
    <t>伴手礼书签+流苏</t>
    <phoneticPr fontId="20" type="noConversion"/>
  </si>
  <si>
    <t>套</t>
    <phoneticPr fontId="20" type="noConversion"/>
  </si>
  <si>
    <t>矿泉水挂环</t>
    <phoneticPr fontId="20" type="noConversion"/>
  </si>
  <si>
    <t>背包飘带卡扣</t>
    <phoneticPr fontId="20" type="noConversion"/>
  </si>
  <si>
    <t>点歌台</t>
    <phoneticPr fontId="20" type="noConversion"/>
  </si>
  <si>
    <t>吊旗；10米一条</t>
    <phoneticPr fontId="20" type="noConversion"/>
  </si>
  <si>
    <t>条</t>
    <phoneticPr fontId="20" type="noConversion"/>
  </si>
  <si>
    <t>【机票应收款帐单】</t>
  </si>
  <si>
    <t>HMZA-250523-QSK182</t>
  </si>
  <si>
    <t>erp操作人：</t>
  </si>
  <si>
    <t>KMTA-250823-HZT877</t>
  </si>
  <si>
    <t>项目名称：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</si>
  <si>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</si>
  <si>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</si>
  <si>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</si>
  <si>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</si>
  <si>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</si>
  <si>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</si>
  <si>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</si>
  <si>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</si>
  <si>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李保国</t>
  </si>
  <si>
    <t>JR3ESS</t>
  </si>
  <si>
    <t>999-3597923093</t>
  </si>
  <si>
    <t>刘彦成</t>
  </si>
  <si>
    <t>999-3597923094</t>
  </si>
  <si>
    <t>彭浩铭</t>
  </si>
  <si>
    <t>999-3597923095</t>
  </si>
  <si>
    <t>张树立</t>
  </si>
  <si>
    <t>999-3597923096</t>
  </si>
  <si>
    <t>张万强</t>
  </si>
  <si>
    <t>999-3597923097</t>
  </si>
  <si>
    <t>JR3FJ7</t>
  </si>
  <si>
    <t>999-3597923120</t>
  </si>
  <si>
    <t>999-3597923121</t>
  </si>
  <si>
    <t>999-3597923122</t>
  </si>
  <si>
    <t>JR3G5H</t>
  </si>
  <si>
    <t>876-3597923124</t>
  </si>
  <si>
    <t>HERGN7</t>
  </si>
  <si>
    <t>999-3597923125</t>
  </si>
  <si>
    <t>戴宗圣</t>
  </si>
  <si>
    <t>JR3GQN</t>
  </si>
  <si>
    <t>781-3597923115</t>
  </si>
  <si>
    <t>张越亚</t>
  </si>
  <si>
    <t>781-3597923116</t>
  </si>
  <si>
    <t>JR3GJR</t>
  </si>
  <si>
    <t>781-3597923126</t>
  </si>
  <si>
    <t>781-3597923127</t>
  </si>
  <si>
    <t>李曼李兰</t>
  </si>
  <si>
    <t>KYWR18</t>
  </si>
  <si>
    <t>784-3597923117</t>
  </si>
  <si>
    <t>KYWR5Y</t>
  </si>
  <si>
    <t>784-3597923128</t>
  </si>
  <si>
    <t>高莉</t>
  </si>
  <si>
    <t>JPM0DH</t>
  </si>
  <si>
    <t>999-3597923118</t>
  </si>
  <si>
    <t>JPM0GP</t>
  </si>
  <si>
    <t>999-3597923129</t>
  </si>
  <si>
    <t>郭旭</t>
  </si>
  <si>
    <t>JEE9LW</t>
  </si>
  <si>
    <t>880-3597923119</t>
  </si>
  <si>
    <t>JEE9HE</t>
  </si>
  <si>
    <t>880-3597923131</t>
  </si>
  <si>
    <t>胡琛明</t>
  </si>
  <si>
    <t>KFVL55</t>
  </si>
  <si>
    <t>781-3597923159</t>
  </si>
  <si>
    <t>HQHZH1</t>
  </si>
  <si>
    <t>781-3597923161</t>
  </si>
  <si>
    <t>才子</t>
  </si>
  <si>
    <t>JVYDRY</t>
  </si>
  <si>
    <t>781-3597923164</t>
  </si>
  <si>
    <t>088-2810610304</t>
  </si>
  <si>
    <t>携程</t>
  </si>
  <si>
    <t>韩云龙</t>
  </si>
  <si>
    <t>HQ3YSY</t>
  </si>
  <si>
    <t>876-2811348429</t>
  </si>
  <si>
    <t>董小伟</t>
  </si>
  <si>
    <t>KYLKHP</t>
  </si>
  <si>
    <t>876-2811348457</t>
  </si>
  <si>
    <t>HNRNQS</t>
  </si>
  <si>
    <t>479-2811348571</t>
  </si>
  <si>
    <t>479-2811348572</t>
  </si>
  <si>
    <t>HWPM2T</t>
  </si>
  <si>
    <t>876-2844356659</t>
  </si>
  <si>
    <t>JNG9J9</t>
  </si>
  <si>
    <t>JNHR9M</t>
  </si>
  <si>
    <t>999-2811348618</t>
  </si>
  <si>
    <t>王勤勤</t>
  </si>
  <si>
    <t>999-2811348619</t>
  </si>
  <si>
    <t>应收合计</t>
  </si>
  <si>
    <t>送机
成都木棉花-成都双流机场单趟</t>
    <phoneticPr fontId="20" type="noConversion"/>
  </si>
  <si>
    <t>大慈茶社（包1-7 2小时+小食+变脸）</t>
    <phoneticPr fontId="20" type="noConversion"/>
  </si>
  <si>
    <t>Day2-晚宴；子非（宽窄巷子店）</t>
    <phoneticPr fontId="20" type="noConversion"/>
  </si>
  <si>
    <t>位</t>
    <phoneticPr fontId="20" type="noConversion"/>
  </si>
  <si>
    <t>踩线</t>
    <phoneticPr fontId="20" type="noConversion"/>
  </si>
  <si>
    <t>三星堆冰箱贴</t>
    <phoneticPr fontId="20" type="noConversion"/>
  </si>
  <si>
    <t>人</t>
    <phoneticPr fontId="20" type="noConversion"/>
  </si>
  <si>
    <t>1280+10%服务费</t>
    <phoneticPr fontId="20" type="noConversion"/>
  </si>
  <si>
    <t>A4邮寄亚克力牌</t>
    <phoneticPr fontId="20" type="noConversion"/>
  </si>
  <si>
    <t>往返</t>
    <phoneticPr fontId="20" type="noConversion"/>
  </si>
  <si>
    <t>住宿</t>
    <phoneticPr fontId="20" type="noConversion"/>
  </si>
  <si>
    <t>间</t>
    <phoneticPr fontId="20" type="noConversion"/>
  </si>
  <si>
    <t>晚</t>
    <phoneticPr fontId="20" type="noConversion"/>
  </si>
  <si>
    <t>人次</t>
    <phoneticPr fontId="20" type="noConversion"/>
  </si>
  <si>
    <t>豪华庭院大床房</t>
    <phoneticPr fontId="20" type="noConversion"/>
  </si>
  <si>
    <t>间夜</t>
    <phoneticPr fontId="20" type="noConversion"/>
  </si>
  <si>
    <t>5.19日2间；5.20日3间；5.21日4间；5.22日4间
自付400元/间/晚</t>
    <phoneticPr fontId="20" type="noConversion"/>
  </si>
  <si>
    <t>5.20日2间；5.21日24间；5.22日19间</t>
    <phoneticPr fontId="20" type="noConversion"/>
  </si>
  <si>
    <t>广陵阁楼午餐</t>
    <phoneticPr fontId="20" type="noConversion"/>
  </si>
  <si>
    <t>餐</t>
    <phoneticPr fontId="20" type="noConversion"/>
  </si>
  <si>
    <t>合影踏步</t>
    <phoneticPr fontId="20" type="noConversion"/>
  </si>
  <si>
    <t>实际采买金额</t>
    <phoneticPr fontId="20" type="noConversion"/>
  </si>
  <si>
    <t>E001</t>
    <phoneticPr fontId="20" type="noConversion"/>
  </si>
  <si>
    <t>中午彩排；晚上节目</t>
    <phoneticPr fontId="20" type="noConversion"/>
  </si>
  <si>
    <t>实际采买均价</t>
    <phoneticPr fontId="20" type="noConversion"/>
  </si>
  <si>
    <t>30个三星堆冰箱贴</t>
    <phoneticPr fontId="20" type="noConversion"/>
  </si>
  <si>
    <t>大慈寺（祈愿灯）</t>
    <phoneticPr fontId="20" type="noConversion"/>
  </si>
  <si>
    <t>现场点单</t>
    <phoneticPr fontId="20" type="noConversion"/>
  </si>
  <si>
    <t>实际消费</t>
    <phoneticPr fontId="20" type="noConversion"/>
  </si>
  <si>
    <t>实际采买4箱均价</t>
    <phoneticPr fontId="20" type="noConversion"/>
  </si>
  <si>
    <t>实际采买1箱</t>
    <phoneticPr fontId="20" type="noConversion"/>
  </si>
  <si>
    <t>实际采买10箱均价</t>
    <phoneticPr fontId="20" type="noConversion"/>
  </si>
  <si>
    <t>Day2行程08:00-20:00</t>
    <phoneticPr fontId="20" type="noConversion"/>
  </si>
  <si>
    <t>可乐雪碧橙汁</t>
    <phoneticPr fontId="20" type="noConversion"/>
  </si>
  <si>
    <t>实际采买</t>
    <phoneticPr fontId="20" type="noConversion"/>
  </si>
  <si>
    <t>Day1-晚餐</t>
    <phoneticPr fontId="20" type="noConversion"/>
  </si>
  <si>
    <t>驱蚊止痒</t>
    <phoneticPr fontId="20" type="noConversion"/>
  </si>
  <si>
    <t>雨伞</t>
    <phoneticPr fontId="20" type="noConversion"/>
  </si>
  <si>
    <t>蒸汽眼罩</t>
    <phoneticPr fontId="20" type="noConversion"/>
  </si>
  <si>
    <t>抽奖竹筐</t>
    <phoneticPr fontId="20" type="noConversion"/>
  </si>
  <si>
    <t>32个嘉宾姓名条，嘉宾字样3条，追加3条；顺丰快递89</t>
    <phoneticPr fontId="20" type="noConversion"/>
  </si>
  <si>
    <t>打样2次</t>
    <phoneticPr fontId="20" type="noConversion"/>
  </si>
  <si>
    <t>润本驱蚊液336.05；润本止痒棒483.03</t>
    <phoneticPr fontId="20" type="noConversion"/>
  </si>
  <si>
    <t>85L保温箱</t>
    <phoneticPr fontId="20" type="noConversion"/>
  </si>
  <si>
    <t>打火机39.75；白色收纳筐70.26；晕车贴47.52；三合一充电线184；车上清洁袋76.76</t>
    <phoneticPr fontId="20" type="noConversion"/>
  </si>
  <si>
    <t>物流费用</t>
    <phoneticPr fontId="20" type="noConversion"/>
  </si>
  <si>
    <t>束口袋351.45；得宝抽纸38.7；维达湿巾37.39；得宝手帕纸59.8；盐焗鸡蛋57.4；士力架73；张飞冷吃牛肉365.8；港荣蒸蛋糕35.8；达利园面包+康师傅牛肉面28.69；百草味手撕面包+华夫饼22.3；南京爆珠香烟4盒+汤达人方便面3桶156.6</t>
    <phoneticPr fontId="20" type="noConversion"/>
  </si>
  <si>
    <t>龙角散46；炫迈口香糖76.6；京都念慈菴润喉糖45.5；海王金樽149.85；藿香正气水24；蒙脱石散+达喜铝碳酸镁片41.2；急救包20.56；</t>
    <phoneticPr fontId="20" type="noConversion"/>
  </si>
  <si>
    <t>霓虹灯牌</t>
    <phoneticPr fontId="20" type="noConversion"/>
  </si>
  <si>
    <t>2个logo2个主题；90*38cm2个；68*42cm2个</t>
    <phoneticPr fontId="20" type="noConversion"/>
  </si>
  <si>
    <t>北京-目的地大交通往返</t>
    <phoneticPr fontId="20" type="noConversion"/>
  </si>
  <si>
    <t>5.19、20、21、22、23</t>
    <phoneticPr fontId="20" type="noConversion"/>
  </si>
  <si>
    <t>双流T2：1+3；双流T1：1；天府机场：1</t>
    <phoneticPr fontId="20" type="noConversion"/>
  </si>
  <si>
    <t>C019</t>
    <phoneticPr fontId="20" type="noConversion"/>
  </si>
  <si>
    <t>D001</t>
    <phoneticPr fontId="20" type="noConversion"/>
  </si>
  <si>
    <t>4.1、2</t>
    <phoneticPr fontId="20" type="noConversion"/>
  </si>
  <si>
    <t>4.1-3</t>
    <phoneticPr fontId="20" type="noConversion"/>
  </si>
  <si>
    <t>4.1、2、3</t>
    <phoneticPr fontId="20" type="noConversion"/>
  </si>
  <si>
    <t>360智慧商业行业二部私享会 结算报价</t>
    <phoneticPr fontId="20" type="noConversion"/>
  </si>
  <si>
    <t>JVGF8M</t>
  </si>
  <si>
    <t>CA1415 L WE21MAY PEKCTU HK5 0930 1225</t>
  </si>
  <si>
    <t>CA1406 L FR23MAY CTUPEK HK3 1145 1430</t>
  </si>
  <si>
    <t>3U8895 Q TH22MAY CTUPEK HK1 1730 2030</t>
  </si>
  <si>
    <t>CA4105 V FR23MAY CTUPEK HK1 1600 1915</t>
  </si>
  <si>
    <t>MU5403 K WE21MAY SHACTU HK2 0915 1215</t>
  </si>
  <si>
    <t>MU5410 L FR23MAY CTUSHA HK2 1225 1455</t>
  </si>
  <si>
    <t>CZ3443 E WE21MAY CANCTU HK1 1115 1340</t>
  </si>
  <si>
    <t>CZ3418 H SU25MAY CTUCAN HK1 1900 2135</t>
  </si>
  <si>
    <t>CA4526 S WE21MAY XMNCTU HK1 0740 1030</t>
  </si>
  <si>
    <t>CA1422 V FR23MAY CTUPEK HK1 1240 1525</t>
  </si>
  <si>
    <t>HU7147 R WE21MAY PEKTFU HK1 0800 1055</t>
  </si>
  <si>
    <t>HU7148 R FR23MAY TFUPEK HK1 0830 1110</t>
  </si>
  <si>
    <t>MU9197 S WE21MAY SHATFU HK1 0800 1055</t>
  </si>
  <si>
    <t>MU5416 E FR23MAY CTUSHA HK1 1600 1845</t>
  </si>
  <si>
    <t>MU5403 K WE21MAY SHACTU HK1 0915 1215</t>
  </si>
  <si>
    <t>TV9881 24MAY CTUSHA 1255 1530</t>
  </si>
  <si>
    <t>3U6924 N WE21MAY HFETFU HK1 1135 1350</t>
  </si>
  <si>
    <t>ZH8421 S FR23MAY TFUHFE HK2 0800 1010</t>
  </si>
  <si>
    <t>JVGEYW</t>
  </si>
  <si>
    <t>3U8884 H WE21MAY PEKCTU HK1 1140 1430</t>
  </si>
  <si>
    <t>876-2813892685</t>
  </si>
  <si>
    <t>JPFXXH</t>
  </si>
  <si>
    <t>MU2525 L TH22MAY TFUWUH HK1 1335 1530</t>
  </si>
  <si>
    <t>781-2813892834</t>
  </si>
  <si>
    <t>TV9881 23MAY CTUSHA 1255 1530</t>
  </si>
  <si>
    <t>088-2812937660</t>
  </si>
  <si>
    <t>嘉宾小计</t>
  </si>
  <si>
    <t>CA4186 P 01APR PEKCTU HK1 1000</t>
  </si>
  <si>
    <t>999-5477166808</t>
  </si>
  <si>
    <t>3U8895 Q 03APR CTUPEK HK1 1730</t>
  </si>
  <si>
    <t>CA1415 S MO19MAY PEKCTU HK2 0930 1225</t>
  </si>
  <si>
    <t>KYVQ1B</t>
  </si>
  <si>
    <t>CA1422 W FR23MAY CTUPEK HK1 1240 1525</t>
  </si>
  <si>
    <t>999-2813892854</t>
  </si>
  <si>
    <t>HEHC39</t>
  </si>
  <si>
    <t>CA1406 W SU25MAY CTUPEK HK1 1145 1430</t>
  </si>
  <si>
    <t>999-2814210905</t>
  </si>
  <si>
    <t>差旅小计</t>
  </si>
  <si>
    <t>加班费，超出8小时按小时计算</t>
    <phoneticPr fontId="20" type="noConversion"/>
  </si>
  <si>
    <t>小时</t>
    <phoneticPr fontId="20" type="noConversion"/>
  </si>
  <si>
    <t>车</t>
    <phoneticPr fontId="20" type="noConversion"/>
  </si>
  <si>
    <t>C050</t>
    <phoneticPr fontId="20" type="noConversion"/>
  </si>
  <si>
    <t>倒计时牌</t>
    <phoneticPr fontId="20" type="noConversion"/>
  </si>
  <si>
    <t>车号牌；可转移背胶；20cm圆</t>
    <phoneticPr fontId="20" type="noConversion"/>
  </si>
  <si>
    <t>面</t>
    <phoneticPr fontId="20" type="noConversion"/>
  </si>
  <si>
    <t>发光灯牌；可转移背胶30*50cm</t>
    <phoneticPr fontId="20" type="noConversion"/>
  </si>
  <si>
    <t>2+1 改装大巴37座；
1号车：8:30-19:30；2号车：8:30-22:30</t>
    <phoneticPr fontId="20" type="noConversion"/>
  </si>
  <si>
    <t>行程导游：谭磊-高级导游</t>
    <phoneticPr fontId="20" type="noConversion"/>
  </si>
  <si>
    <t>行程导游：曾丽，含1个抢票通道</t>
    <phoneticPr fontId="20" type="noConversion"/>
  </si>
  <si>
    <t>踩线导游</t>
    <phoneticPr fontId="20" type="noConversion"/>
  </si>
  <si>
    <t>超时</t>
    <phoneticPr fontId="20" type="noConversion"/>
  </si>
  <si>
    <t>360智慧商业行业二部私享会 - 接机安排</t>
  </si>
  <si>
    <t>Project Name：360智慧商业行业二部私享会</t>
  </si>
  <si>
    <t>Event Date：5月21-23日</t>
  </si>
  <si>
    <t>Event Venue：成都</t>
  </si>
  <si>
    <t>房间数预估：</t>
  </si>
  <si>
    <t>个人信息</t>
  </si>
  <si>
    <t>交通信息（接机）</t>
  </si>
  <si>
    <t>行业</t>
  </si>
  <si>
    <t>公司名称</t>
  </si>
  <si>
    <t>职位</t>
  </si>
  <si>
    <t>真实姓名</t>
  </si>
  <si>
    <t>性别</t>
  </si>
  <si>
    <t>去程日期</t>
  </si>
  <si>
    <t>航班号</t>
  </si>
  <si>
    <t>起飞时间</t>
  </si>
  <si>
    <t>抵达时间</t>
  </si>
  <si>
    <t>出发航站楼</t>
  </si>
  <si>
    <t>抵达航站楼</t>
  </si>
  <si>
    <t>内部</t>
  </si>
  <si>
    <t>360集团</t>
  </si>
  <si>
    <t>渠道推广组负责人</t>
  </si>
  <si>
    <t>侯怡</t>
  </si>
  <si>
    <t>女</t>
  </si>
  <si>
    <t>CA1415</t>
  </si>
  <si>
    <t>北京首都T3</t>
  </si>
  <si>
    <t>成都双流T2</t>
  </si>
  <si>
    <t>男</t>
  </si>
  <si>
    <t>360商业化市场部总经理</t>
  </si>
  <si>
    <t>李佼</t>
  </si>
  <si>
    <t>CA4108</t>
  </si>
  <si>
    <t>gl8-1</t>
  </si>
  <si>
    <t>旅游</t>
  </si>
  <si>
    <t>全日空</t>
  </si>
  <si>
    <t>市场总监</t>
  </si>
  <si>
    <t>CA4526</t>
  </si>
  <si>
    <t>厦门高崎T4</t>
  </si>
  <si>
    <t>gl8-2</t>
  </si>
  <si>
    <t>360商业化运营管理中心总经理</t>
  </si>
  <si>
    <t>马丽娜</t>
  </si>
  <si>
    <t>CA1421</t>
  </si>
  <si>
    <t>金融IMS leader</t>
  </si>
  <si>
    <t>张萍</t>
  </si>
  <si>
    <t>360商业化策略产品及AI搜索广告部负责人</t>
  </si>
  <si>
    <t>王晋岩</t>
  </si>
  <si>
    <t>CA1747</t>
  </si>
  <si>
    <t>杭州萧山T4</t>
  </si>
  <si>
    <t>小车-1</t>
  </si>
  <si>
    <t>360商业化效果产品负责人</t>
  </si>
  <si>
    <t>陶泳洁</t>
  </si>
  <si>
    <t>CA4184</t>
  </si>
  <si>
    <t>360纳米AI搜索 产品运营总监</t>
  </si>
  <si>
    <t>吴琼</t>
  </si>
  <si>
    <t>金融</t>
  </si>
  <si>
    <t>利多星</t>
  </si>
  <si>
    <t>总经理</t>
  </si>
  <si>
    <t>MU5403</t>
  </si>
  <si>
    <t>上海虹桥T2</t>
  </si>
  <si>
    <t>亚商</t>
  </si>
  <si>
    <t>营销中心总监</t>
  </si>
  <si>
    <t>益盟</t>
  </si>
  <si>
    <t>教育</t>
  </si>
  <si>
    <t>新东方</t>
  </si>
  <si>
    <t>华图</t>
  </si>
  <si>
    <t>市场经理</t>
  </si>
  <si>
    <t>尚德教育</t>
  </si>
  <si>
    <t>德译</t>
  </si>
  <si>
    <t>教育销售leader</t>
  </si>
  <si>
    <t>张德帅</t>
  </si>
  <si>
    <t>CZ8847</t>
  </si>
  <si>
    <t>北京大兴</t>
  </si>
  <si>
    <t>成都双流T1</t>
  </si>
  <si>
    <t>旅游IMS leader</t>
  </si>
  <si>
    <t>范加俊</t>
  </si>
  <si>
    <t>360商业化联盟发展部总经理</t>
  </si>
  <si>
    <t>袁玮</t>
  </si>
  <si>
    <t>北京首都t3</t>
  </si>
  <si>
    <t>gl8-6</t>
  </si>
  <si>
    <t>360商业化行业二部总经理</t>
  </si>
  <si>
    <t>刘玲</t>
  </si>
  <si>
    <t>360商业化产研事业部高级总经理</t>
  </si>
  <si>
    <t>赵明明</t>
  </si>
  <si>
    <t>CA4520</t>
  </si>
  <si>
    <t>杭州萧山</t>
  </si>
  <si>
    <t>gl8-7</t>
  </si>
  <si>
    <t>股掌柜</t>
  </si>
  <si>
    <t>市场部总经理</t>
  </si>
  <si>
    <t>CZ3443</t>
  </si>
  <si>
    <t>广州白云T2</t>
  </si>
  <si>
    <t>gl8-8</t>
  </si>
  <si>
    <t>高教云</t>
  </si>
  <si>
    <t>3U8884</t>
  </si>
  <si>
    <t>北京首都T2</t>
  </si>
  <si>
    <t>gl8-9</t>
  </si>
  <si>
    <t>正保</t>
  </si>
  <si>
    <t>副总裁</t>
  </si>
  <si>
    <t>HU7147</t>
  </si>
  <si>
    <t>成都天府T2</t>
  </si>
  <si>
    <t>杜文琦（郭旭随行）</t>
  </si>
  <si>
    <t>广告运营平台部总经理</t>
  </si>
  <si>
    <t>MU9197</t>
  </si>
  <si>
    <t>新华集团</t>
  </si>
  <si>
    <t>部长</t>
  </si>
  <si>
    <t>3U6924</t>
  </si>
  <si>
    <t>合肥新桥</t>
  </si>
  <si>
    <t>搜索业务运营经理</t>
  </si>
  <si>
    <t>途风</t>
  </si>
  <si>
    <t>文燕妮</t>
  </si>
  <si>
    <t>四川省成都市高新区吉泰五路118号天合凯旋广场1栋7楼，联系电话15008495879，接驳时间：21号下午2点30分</t>
  </si>
  <si>
    <t>老板备车</t>
  </si>
  <si>
    <t>360集团副总裁 商业化总裁</t>
  </si>
  <si>
    <t>黄剑</t>
  </si>
  <si>
    <t>总裁助理</t>
  </si>
  <si>
    <t>于甜甜</t>
  </si>
  <si>
    <t>360智慧商业行业二部私享会 - 送机安排</t>
  </si>
  <si>
    <t>交通信息（送机）</t>
  </si>
  <si>
    <t>返程日期</t>
  </si>
  <si>
    <t>抵达城市</t>
  </si>
  <si>
    <t>返程航班</t>
  </si>
  <si>
    <t>起落机场</t>
  </si>
  <si>
    <t>是否送机</t>
  </si>
  <si>
    <t>北京</t>
  </si>
  <si>
    <t>CA4107</t>
  </si>
  <si>
    <t>是</t>
  </si>
  <si>
    <t>CA4101</t>
  </si>
  <si>
    <t>MU2525</t>
  </si>
  <si>
    <t>CA1426</t>
  </si>
  <si>
    <t>合肥</t>
  </si>
  <si>
    <t>ZH8421</t>
  </si>
  <si>
    <t>HU7148</t>
  </si>
  <si>
    <t>杜文琦</t>
  </si>
  <si>
    <t>CA4195</t>
  </si>
  <si>
    <t>CA1406</t>
  </si>
  <si>
    <t>上海</t>
  </si>
  <si>
    <t>MU5410</t>
  </si>
  <si>
    <t>CZ6162</t>
  </si>
  <si>
    <t>CA1422</t>
  </si>
  <si>
    <t>国航CA3967实际承运西藏航空TV9881</t>
  </si>
  <si>
    <t>CA4103</t>
  </si>
  <si>
    <t>CA4105</t>
  </si>
  <si>
    <t>东航MU5416</t>
  </si>
  <si>
    <t>gl8-3
（2人）</t>
  </si>
  <si>
    <t>gl8-4
（2人）</t>
  </si>
  <si>
    <t>gl8-5
（3人）</t>
  </si>
  <si>
    <t>考斯特-1
（6人）</t>
  </si>
  <si>
    <r>
      <rPr>
        <sz val="10"/>
        <color rgb="FF000000"/>
        <rFont val="微软雅黑"/>
        <family val="2"/>
        <charset val="134"/>
      </rPr>
      <t>返回首页：</t>
    </r>
    <r>
      <rPr>
        <u/>
        <sz val="10"/>
        <color rgb="FF175CEB"/>
        <rFont val="微软雅黑"/>
        <family val="2"/>
        <charset val="134"/>
      </rPr>
      <t>封面</t>
    </r>
  </si>
  <si>
    <t>接机
成都双流机场/市区-成都木棉花</t>
    <phoneticPr fontId="20" type="noConversion"/>
  </si>
  <si>
    <t>帕萨特</t>
    <phoneticPr fontId="20" type="noConversion"/>
  </si>
  <si>
    <t>C040</t>
    <phoneticPr fontId="20" type="noConversion"/>
  </si>
  <si>
    <t>gl8-1（天府）</t>
    <phoneticPr fontId="20" type="noConversion"/>
  </si>
  <si>
    <t>gl8-2（天府）</t>
    <phoneticPr fontId="20" type="noConversion"/>
  </si>
  <si>
    <t>gl8-3（天府）</t>
    <phoneticPr fontId="20" type="noConversion"/>
  </si>
  <si>
    <t>gl8-10</t>
    <phoneticPr fontId="20" type="noConversion"/>
  </si>
  <si>
    <t>专车；21日13:00备车，新款gl8</t>
    <phoneticPr fontId="20" type="noConversion"/>
  </si>
  <si>
    <t>专车-1；送机</t>
    <phoneticPr fontId="20" type="noConversion"/>
  </si>
  <si>
    <t>gl8-1（天府）
11:00</t>
    <phoneticPr fontId="20" type="noConversion"/>
  </si>
  <si>
    <t>gl8-1
20:00</t>
    <phoneticPr fontId="20" type="noConversion"/>
  </si>
  <si>
    <t>天府机场位置偏远单程60km，含空驶；接3趟送3趟</t>
    <phoneticPr fontId="20" type="noConversion"/>
  </si>
  <si>
    <t>gl8-2（天府）
6:00</t>
    <phoneticPr fontId="20" type="noConversion"/>
  </si>
  <si>
    <t>gl8-3（天府）
6:30</t>
    <phoneticPr fontId="20" type="noConversion"/>
  </si>
  <si>
    <t>gl8-4（天府）
7:00</t>
    <phoneticPr fontId="20" type="noConversion"/>
  </si>
  <si>
    <t>接机
成都木棉花-成都天府机场</t>
    <phoneticPr fontId="20" type="noConversion"/>
  </si>
  <si>
    <t>送机
成都天府机场-成都木棉花</t>
    <phoneticPr fontId="20" type="noConversion"/>
  </si>
  <si>
    <t>gl8-2
7:20</t>
    <phoneticPr fontId="20" type="noConversion"/>
  </si>
  <si>
    <t>gl8-3
9:30
（李保国晚到打车）</t>
    <phoneticPr fontId="20" type="noConversion"/>
  </si>
  <si>
    <t>gl8-4
10:30</t>
    <phoneticPr fontId="20" type="noConversion"/>
  </si>
  <si>
    <t>gl8-5
10:45</t>
    <phoneticPr fontId="20" type="noConversion"/>
  </si>
  <si>
    <t>gl8-6
12:30</t>
    <phoneticPr fontId="20" type="noConversion"/>
  </si>
  <si>
    <t>gl8-7
14:00</t>
    <phoneticPr fontId="20" type="noConversion"/>
  </si>
  <si>
    <t>7送机+老板1专车送机</t>
    <phoneticPr fontId="20" type="noConversion"/>
  </si>
  <si>
    <t>嘉宾用车</t>
    <phoneticPr fontId="20" type="noConversion"/>
  </si>
  <si>
    <t>140.6+28.2+80.8+211.38+171.99+213.86+281</t>
    <phoneticPr fontId="20" type="noConversion"/>
  </si>
  <si>
    <t>C042</t>
    <phoneticPr fontId="20" type="noConversion"/>
  </si>
  <si>
    <t>146.93+1057.37+545.9+29.9+61.1+19.9+96.58+50.67+13.98+28.24+11.9+14.9+35.1+160.9+130</t>
    <phoneticPr fontId="20" type="noConversion"/>
  </si>
  <si>
    <t>亚克力UV打印桌牌，360logo</t>
    <phoneticPr fontId="20" type="noConversion"/>
  </si>
  <si>
    <t>食品保温箱</t>
    <phoneticPr fontId="20" type="noConversion"/>
  </si>
  <si>
    <t>市内交通及通讯补贴</t>
    <phoneticPr fontId="20" type="noConversion"/>
  </si>
  <si>
    <t>餐费标准&amp;市内交通及通讯补贴</t>
    <phoneticPr fontId="20" type="noConversion"/>
  </si>
  <si>
    <t>定制姓名香包，加急顺丰快递20+23元</t>
    <phoneticPr fontId="20" type="noConversion"/>
  </si>
  <si>
    <t>王晋岩</t>
    <phoneticPr fontId="20" type="noConversion"/>
  </si>
  <si>
    <t>详见车辆明细</t>
    <phoneticPr fontId="20" type="noConversion"/>
  </si>
  <si>
    <t>踩线打车（4.1-2/5.19-20）</t>
    <phoneticPr fontId="20" type="noConversion"/>
  </si>
  <si>
    <t>4888*3+158（素食）=14822</t>
    <phoneticPr fontId="20" type="noConversion"/>
  </si>
  <si>
    <t>含包间使用、茶水、小食、表演；9000的包场+870的采耳+零点可乐</t>
    <phoneticPr fontId="20" type="noConversion"/>
  </si>
  <si>
    <t>寺庙无发票提供；25个</t>
    <phoneticPr fontId="20" type="noConversion"/>
  </si>
  <si>
    <t>Day2-午餐（晓月餐厅）</t>
    <phoneticPr fontId="20" type="noConversion"/>
  </si>
  <si>
    <t>含接机&amp;行程用车</t>
    <phoneticPr fontId="20" type="noConversion"/>
  </si>
  <si>
    <t>现场点单（矿泉水、酸奶、可口可乐）</t>
    <phoneticPr fontId="20" type="noConversion"/>
  </si>
  <si>
    <t>点单茶水</t>
    <phoneticPr fontId="20" type="noConversion"/>
  </si>
  <si>
    <t>P6</t>
    <phoneticPr fontId="20" type="noConversion"/>
  </si>
  <si>
    <t>P5</t>
    <phoneticPr fontId="20" type="noConversion"/>
  </si>
  <si>
    <t>P4</t>
    <phoneticPr fontId="20" type="noConversion"/>
  </si>
  <si>
    <t>一等奖；Insta360 影石X3运动相机</t>
    <phoneticPr fontId="20" type="noConversion"/>
  </si>
  <si>
    <t>二等奖；韶音openrun Pro S 810</t>
    <phoneticPr fontId="20" type="noConversion"/>
  </si>
  <si>
    <t>踩线门票</t>
    <phoneticPr fontId="20" type="noConversion"/>
  </si>
  <si>
    <t>A085</t>
    <phoneticPr fontId="20" type="noConversion"/>
  </si>
  <si>
    <t>张飞手撕牛肉干394.47；比比赞芝士蛋糕45.53</t>
    <phoneticPr fontId="20" type="noConversion"/>
  </si>
  <si>
    <t>桃乐丝干红葡萄酒750ml*6瓶</t>
    <phoneticPr fontId="20" type="noConversion"/>
  </si>
  <si>
    <t>水井坊臻酿八号52度520ml*6瓶</t>
    <phoneticPr fontId="20" type="noConversion"/>
  </si>
  <si>
    <t>雪花啤酒脸谱花脸418ml*12瓶</t>
    <phoneticPr fontId="20" type="noConversion"/>
  </si>
  <si>
    <t>三星堆鎏金鎏银对杯</t>
    <phoneticPr fontId="20" type="noConversion"/>
  </si>
  <si>
    <t>嘉宾礼品邮寄196.6；物料邮寄1100.8</t>
    <phoneticPr fontId="20" type="noConversion"/>
  </si>
  <si>
    <t>星巴克采买44杯</t>
    <phoneticPr fontId="20" type="noConversion"/>
  </si>
  <si>
    <t>三星堆博物馆 门票72+耳麦15</t>
    <phoneticPr fontId="20" type="noConversion"/>
  </si>
  <si>
    <t>4行程32人</t>
    <phoneticPr fontId="20" type="noConversion"/>
  </si>
  <si>
    <t>高级礼仪；173cm</t>
    <phoneticPr fontId="20" type="noConversion"/>
  </si>
  <si>
    <t>21号9:00-21:00超时4小时；22号8:00-22:00超时6小时；整体收8小时</t>
    <phoneticPr fontId="20" type="noConversion"/>
  </si>
  <si>
    <t>20号1人物料；21号2人签到&amp;会场；22号1人行程；23号送机</t>
    <phoneticPr fontId="20" type="noConversion"/>
  </si>
  <si>
    <t>对应结算材料第几页</t>
    <phoneticPr fontId="20" type="noConversion"/>
  </si>
  <si>
    <t>平台打车（给嘉宾）</t>
    <phoneticPr fontId="20" type="noConversion"/>
  </si>
  <si>
    <t>自行购买</t>
    <phoneticPr fontId="20" type="noConversion"/>
  </si>
  <si>
    <t>地接代出</t>
    <phoneticPr fontId="20" type="noConversion"/>
  </si>
  <si>
    <t>P7/8</t>
  </si>
  <si>
    <t>P7/8</t>
    <phoneticPr fontId="20" type="noConversion"/>
  </si>
  <si>
    <t>P9</t>
    <phoneticPr fontId="20" type="noConversion"/>
  </si>
  <si>
    <t>P10</t>
    <phoneticPr fontId="20" type="noConversion"/>
  </si>
  <si>
    <t>P11</t>
    <phoneticPr fontId="20" type="noConversion"/>
  </si>
  <si>
    <t>P12</t>
    <phoneticPr fontId="20" type="noConversion"/>
  </si>
  <si>
    <t>P13</t>
    <phoneticPr fontId="20" type="noConversion"/>
  </si>
  <si>
    <t>P14</t>
    <phoneticPr fontId="20" type="noConversion"/>
  </si>
  <si>
    <t>P15</t>
    <phoneticPr fontId="20" type="noConversion"/>
  </si>
  <si>
    <t>P16</t>
    <phoneticPr fontId="20" type="noConversion"/>
  </si>
  <si>
    <t>P17</t>
    <phoneticPr fontId="20" type="noConversion"/>
  </si>
  <si>
    <t>P18</t>
    <phoneticPr fontId="20" type="noConversion"/>
  </si>
  <si>
    <t>P19</t>
    <phoneticPr fontId="20" type="noConversion"/>
  </si>
  <si>
    <t>P20</t>
    <phoneticPr fontId="20" type="noConversion"/>
  </si>
  <si>
    <t>P22</t>
    <phoneticPr fontId="20" type="noConversion"/>
  </si>
  <si>
    <t>P21</t>
    <phoneticPr fontId="20" type="noConversion"/>
  </si>
  <si>
    <t>P23</t>
    <phoneticPr fontId="20" type="noConversion"/>
  </si>
  <si>
    <t>P24</t>
    <phoneticPr fontId="20" type="noConversion"/>
  </si>
  <si>
    <t>P25</t>
    <phoneticPr fontId="20" type="noConversion"/>
  </si>
  <si>
    <t>P26</t>
    <phoneticPr fontId="20" type="noConversion"/>
  </si>
  <si>
    <t>P27/28</t>
    <phoneticPr fontId="20" type="noConversion"/>
  </si>
  <si>
    <t>P29-36</t>
    <phoneticPr fontId="20" type="noConversion"/>
  </si>
  <si>
    <t>P37-40</t>
    <phoneticPr fontId="20" type="noConversion"/>
  </si>
  <si>
    <t>P41/42/43</t>
    <phoneticPr fontId="20" type="noConversion"/>
  </si>
  <si>
    <t>P43</t>
    <phoneticPr fontId="20" type="noConversion"/>
  </si>
  <si>
    <t>P44</t>
  </si>
  <si>
    <t>P45</t>
    <phoneticPr fontId="20" type="noConversion"/>
  </si>
  <si>
    <t>P46</t>
    <phoneticPr fontId="20" type="noConversion"/>
  </si>
  <si>
    <t>P47</t>
    <phoneticPr fontId="20" type="noConversion"/>
  </si>
  <si>
    <t>P48</t>
    <phoneticPr fontId="20" type="noConversion"/>
  </si>
  <si>
    <t>P48/49</t>
    <phoneticPr fontId="20" type="noConversion"/>
  </si>
  <si>
    <t>P50</t>
    <phoneticPr fontId="20" type="noConversion"/>
  </si>
  <si>
    <t>P51</t>
    <phoneticPr fontId="20" type="noConversion"/>
  </si>
  <si>
    <t>P52</t>
    <phoneticPr fontId="20" type="noConversion"/>
  </si>
  <si>
    <t>P53</t>
    <phoneticPr fontId="20" type="noConversion"/>
  </si>
  <si>
    <t>P54</t>
    <phoneticPr fontId="20" type="noConversion"/>
  </si>
  <si>
    <t>P55/56</t>
    <phoneticPr fontId="20" type="noConversion"/>
  </si>
  <si>
    <t>P57</t>
    <phoneticPr fontId="20" type="noConversion"/>
  </si>
  <si>
    <t>P58</t>
    <phoneticPr fontId="20" type="noConversion"/>
  </si>
  <si>
    <t>矿泉水217.03+160（地接代采）；防晒喷雾376；扑克牌36；牛奶88</t>
    <phoneticPr fontId="20" type="noConversion"/>
  </si>
  <si>
    <t>（都江堰门票40+电瓶车10）*4人-线上+线下购买；（4月20日成都大熊猫基地门票55+电瓶车30）*2人-线上购买；（5月20日成都大熊猫基地电瓶车30）*3人</t>
    <phoneticPr fontId="20" type="noConversion"/>
  </si>
  <si>
    <t>（4月2日三星堆72）*3人-地接；（成都大熊猫基地电瓶车30）*1人-地接；（5月20日成都大熊猫基地门票55）*3人-地接；</t>
    <phoneticPr fontId="20" type="noConversion"/>
  </si>
  <si>
    <t>优惠报价（RMB）:（含税报价）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</si>
</sst>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0_ "/>
    <numFmt numFmtId="179" formatCode="0.00_ "/>
    <numFmt numFmtId="180" formatCode="0.00_);[Red]\(0.00\)"/>
    <numFmt numFmtId="181" formatCode="\¥#,##0_);[Red]\(\¥#,##0\)"/>
    <numFmt numFmtId="182" formatCode="\¥#,##0.00_);[Red]\(\¥#,##0.00\)"/>
    <numFmt numFmtId="183" formatCode="#,##0.00000000000_);[Red]\(#,##0.00000000000\)"/>
    <numFmt numFmtId="184" formatCode="m&quot;月&quot;d&quot;日&quot;;@"/>
    <numFmt numFmtId="185" formatCode="h:mm;@"/>
  </numFmts>
  <fonts count="33">
    <font>
      <sz val="11"/>
      <color theme="1"/>
      <name val="DengXian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0"/>
      <color rgb="FFFF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14"/>
      <name val="微软雅黑"/>
      <family val="2"/>
      <charset val="134"/>
    </font>
    <font>
      <b/>
      <sz val="18"/>
      <color rgb="FFFFFFFF"/>
      <name val="微软雅黑"/>
      <family val="2"/>
      <charset val="134"/>
    </font>
    <font>
      <u/>
      <sz val="10"/>
      <color rgb="FF175CEB"/>
      <name val="微软雅黑"/>
      <family val="2"/>
      <charset val="134"/>
    </font>
    <font>
      <sz val="10"/>
      <color rgb="FFC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8CDDFA"/>
        <bgColor auto="1"/>
      </patternFill>
    </fill>
    <fill>
      <patternFill patternType="solid">
        <fgColor rgb="FFC3EAD5"/>
        <bgColor auto="1"/>
      </patternFill>
    </fill>
    <fill>
      <patternFill patternType="solid">
        <fgColor rgb="FF99DDFF"/>
        <bgColor auto="1"/>
      </patternFill>
    </fill>
    <fill>
      <patternFill patternType="solid">
        <fgColor rgb="FFFFC000"/>
        <bgColor auto="1"/>
      </patternFill>
    </fill>
    <fill>
      <patternFill patternType="solid">
        <fgColor rgb="FF8DDDFA"/>
        <bgColor auto="1"/>
      </patternFill>
    </fill>
    <fill>
      <patternFill patternType="solid">
        <fgColor rgb="FFEAFAF1"/>
        <bgColor auto="1"/>
      </patternFill>
    </fill>
    <fill>
      <patternFill patternType="solid">
        <fgColor rgb="FFE958E7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73FB7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3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>
      <alignment vertical="center"/>
    </xf>
    <xf numFmtId="0" fontId="14" fillId="0" borderId="0"/>
    <xf numFmtId="177" fontId="15" fillId="0" borderId="0">
      <alignment vertical="center"/>
    </xf>
    <xf numFmtId="177" fontId="19" fillId="0" borderId="0"/>
    <xf numFmtId="177" fontId="14" fillId="0" borderId="0">
      <alignment vertical="center"/>
    </xf>
    <xf numFmtId="177" fontId="15" fillId="0" borderId="0">
      <alignment vertical="center"/>
    </xf>
    <xf numFmtId="0" fontId="16" fillId="0" borderId="0" applyNumberFormat="0" applyFill="0" applyBorder="0" applyProtection="0"/>
    <xf numFmtId="177" fontId="19" fillId="0" borderId="0"/>
    <xf numFmtId="177" fontId="15" fillId="0" borderId="0">
      <alignment vertical="center"/>
    </xf>
    <xf numFmtId="177" fontId="19" fillId="0" borderId="0">
      <alignment vertical="center"/>
    </xf>
    <xf numFmtId="177" fontId="17" fillId="0" borderId="0"/>
    <xf numFmtId="177" fontId="17" fillId="0" borderId="0"/>
    <xf numFmtId="177" fontId="14" fillId="0" borderId="0" applyBorder="0"/>
    <xf numFmtId="177" fontId="14" fillId="0" borderId="0" applyProtection="0">
      <alignment vertical="center"/>
    </xf>
    <xf numFmtId="176" fontId="19" fillId="0" borderId="0" applyFont="0" applyFill="0" applyBorder="0" applyAlignment="0" applyProtection="0">
      <alignment vertical="center"/>
    </xf>
  </cellStyleXfs>
  <cellXfs count="3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7" fontId="2" fillId="0" borderId="0" xfId="12" applyFont="1" applyAlignment="1">
      <alignment vertical="center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 wrapText="1"/>
    </xf>
    <xf numFmtId="178" fontId="2" fillId="3" borderId="0" xfId="0" applyNumberFormat="1" applyFont="1" applyFill="1" applyAlignment="1">
      <alignment horizontal="center" vertical="center"/>
    </xf>
    <xf numFmtId="178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43" fontId="1" fillId="0" borderId="0" xfId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3" fontId="3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3" fontId="3" fillId="5" borderId="1" xfId="1" applyFont="1" applyFill="1" applyBorder="1" applyAlignment="1">
      <alignment horizontal="left" vertical="center" wrapText="1"/>
    </xf>
    <xf numFmtId="179" fontId="2" fillId="0" borderId="1" xfId="7" applyNumberFormat="1" applyFont="1" applyBorder="1" applyAlignment="1">
      <alignment horizontal="center" vertical="center" wrapText="1"/>
    </xf>
    <xf numFmtId="179" fontId="2" fillId="6" borderId="1" xfId="7" applyNumberFormat="1" applyFont="1" applyFill="1" applyBorder="1" applyAlignment="1">
      <alignment horizontal="center" vertical="center" wrapText="1"/>
    </xf>
    <xf numFmtId="179" fontId="2" fillId="6" borderId="1" xfId="10" applyNumberFormat="1" applyFont="1" applyFill="1" applyBorder="1" applyAlignment="1">
      <alignment horizontal="center" vertical="center" wrapText="1"/>
    </xf>
    <xf numFmtId="179" fontId="2" fillId="6" borderId="1" xfId="10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179" fontId="2" fillId="2" borderId="1" xfId="7" applyNumberFormat="1" applyFont="1" applyFill="1" applyBorder="1" applyAlignment="1">
      <alignment horizontal="center" vertical="center" wrapText="1"/>
    </xf>
    <xf numFmtId="179" fontId="2" fillId="2" borderId="1" xfId="10" applyNumberFormat="1" applyFont="1" applyFill="1" applyBorder="1" applyAlignment="1">
      <alignment horizontal="center" vertical="center" wrapText="1"/>
    </xf>
    <xf numFmtId="179" fontId="2" fillId="2" borderId="1" xfId="1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79" fontId="2" fillId="6" borderId="1" xfId="7" applyNumberFormat="1" applyFont="1" applyFill="1" applyBorder="1" applyAlignment="1">
      <alignment vertical="center" wrapText="1"/>
    </xf>
    <xf numFmtId="179" fontId="2" fillId="6" borderId="1" xfId="12" applyNumberFormat="1" applyFont="1" applyFill="1" applyBorder="1" applyAlignment="1">
      <alignment vertical="center" wrapText="1"/>
    </xf>
    <xf numFmtId="179" fontId="2" fillId="6" borderId="1" xfId="17" applyNumberFormat="1" applyFont="1" applyFill="1" applyBorder="1" applyAlignment="1">
      <alignment horizontal="center" vertical="center" wrapText="1"/>
    </xf>
    <xf numFmtId="179" fontId="2" fillId="6" borderId="1" xfId="17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80" fontId="1" fillId="0" borderId="1" xfId="7" applyNumberFormat="1" applyFont="1" applyBorder="1" applyAlignment="1">
      <alignment horizontal="center" vertical="center" wrapText="1"/>
    </xf>
    <xf numFmtId="180" fontId="1" fillId="2" borderId="1" xfId="7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2" fillId="0" borderId="1" xfId="10" applyNumberFormat="1" applyFont="1" applyBorder="1" applyAlignment="1">
      <alignment horizontal="center" vertical="center" wrapText="1"/>
    </xf>
    <xf numFmtId="179" fontId="2" fillId="0" borderId="1" xfId="1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9" fontId="2" fillId="3" borderId="1" xfId="7" applyNumberFormat="1" applyFont="1" applyFill="1" applyBorder="1" applyAlignment="1">
      <alignment horizontal="center" vertical="center" wrapText="1"/>
    </xf>
    <xf numFmtId="179" fontId="2" fillId="3" borderId="1" xfId="10" applyNumberFormat="1" applyFont="1" applyFill="1" applyBorder="1" applyAlignment="1">
      <alignment horizontal="center" vertical="center" wrapText="1"/>
    </xf>
    <xf numFmtId="179" fontId="2" fillId="3" borderId="1" xfId="1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179" fontId="2" fillId="6" borderId="1" xfId="12" applyNumberFormat="1" applyFont="1" applyFill="1" applyBorder="1" applyAlignment="1">
      <alignment horizontal="center" vertical="center" wrapText="1"/>
    </xf>
    <xf numFmtId="179" fontId="2" fillId="6" borderId="1" xfId="9" applyNumberFormat="1" applyFont="1" applyFill="1" applyBorder="1" applyAlignment="1">
      <alignment horizontal="center" vertical="center" wrapText="1"/>
    </xf>
    <xf numFmtId="179" fontId="2" fillId="6" borderId="1" xfId="9" applyNumberFormat="1" applyFont="1" applyFill="1" applyBorder="1" applyAlignment="1">
      <alignment vertical="center" wrapText="1"/>
    </xf>
    <xf numFmtId="179" fontId="2" fillId="3" borderId="1" xfId="12" applyNumberFormat="1" applyFont="1" applyFill="1" applyBorder="1" applyAlignment="1">
      <alignment horizontal="center" vertical="center" wrapText="1"/>
    </xf>
    <xf numFmtId="179" fontId="2" fillId="3" borderId="1" xfId="12" applyNumberFormat="1" applyFont="1" applyFill="1" applyBorder="1" applyAlignment="1">
      <alignment vertical="center" wrapText="1"/>
    </xf>
    <xf numFmtId="179" fontId="2" fillId="3" borderId="1" xfId="7" applyNumberFormat="1" applyFont="1" applyFill="1" applyBorder="1" applyAlignment="1">
      <alignment vertical="center" wrapText="1"/>
    </xf>
    <xf numFmtId="180" fontId="1" fillId="3" borderId="1" xfId="7" applyNumberFormat="1" applyFont="1" applyFill="1" applyBorder="1" applyAlignment="1">
      <alignment horizontal="center" vertical="center" wrapText="1"/>
    </xf>
    <xf numFmtId="179" fontId="2" fillId="6" borderId="1" xfId="2" applyNumberFormat="1" applyFont="1" applyFill="1" applyBorder="1" applyAlignment="1" applyProtection="1">
      <alignment horizontal="center" vertical="center"/>
    </xf>
    <xf numFmtId="179" fontId="2" fillId="6" borderId="1" xfId="2" applyNumberFormat="1" applyFont="1" applyFill="1" applyBorder="1" applyAlignment="1" applyProtection="1">
      <alignment vertical="center" wrapText="1"/>
    </xf>
    <xf numFmtId="177" fontId="2" fillId="6" borderId="1" xfId="12" applyFont="1" applyFill="1" applyBorder="1" applyAlignment="1">
      <alignment horizontal="center" vertical="center"/>
    </xf>
    <xf numFmtId="177" fontId="2" fillId="6" borderId="1" xfId="14" applyFont="1" applyFill="1" applyBorder="1" applyAlignment="1">
      <alignment horizontal="center" vertical="center" wrapText="1"/>
    </xf>
    <xf numFmtId="177" fontId="2" fillId="6" borderId="1" xfId="18" applyFont="1" applyFill="1" applyBorder="1" applyAlignment="1" applyProtection="1">
      <alignment vertical="center" wrapText="1"/>
    </xf>
    <xf numFmtId="177" fontId="2" fillId="6" borderId="1" xfId="18" applyFont="1" applyFill="1" applyBorder="1" applyAlignment="1" applyProtection="1">
      <alignment horizontal="center" vertical="center" wrapText="1"/>
    </xf>
    <xf numFmtId="177" fontId="2" fillId="6" borderId="1" xfId="7" applyFont="1" applyFill="1" applyBorder="1" applyAlignment="1">
      <alignment vertical="center" wrapText="1"/>
    </xf>
    <xf numFmtId="177" fontId="2" fillId="6" borderId="1" xfId="10" applyFont="1" applyFill="1" applyBorder="1" applyAlignment="1">
      <alignment horizontal="center" vertical="center" wrapText="1"/>
    </xf>
    <xf numFmtId="177" fontId="2" fillId="6" borderId="1" xfId="10" applyFont="1" applyFill="1" applyBorder="1" applyAlignment="1">
      <alignment vertical="center" wrapText="1"/>
    </xf>
    <xf numFmtId="179" fontId="2" fillId="0" borderId="1" xfId="18" applyNumberFormat="1" applyFont="1" applyBorder="1" applyAlignment="1" applyProtection="1">
      <alignment horizontal="center" vertical="center" wrapText="1"/>
    </xf>
    <xf numFmtId="179" fontId="2" fillId="6" borderId="1" xfId="18" applyNumberFormat="1" applyFont="1" applyFill="1" applyBorder="1" applyAlignment="1" applyProtection="1">
      <alignment horizontal="center" vertical="center" wrapText="1"/>
    </xf>
    <xf numFmtId="179" fontId="2" fillId="6" borderId="1" xfId="18" applyNumberFormat="1" applyFont="1" applyFill="1" applyBorder="1" applyAlignment="1" applyProtection="1">
      <alignment vertical="center" wrapText="1"/>
    </xf>
    <xf numFmtId="177" fontId="2" fillId="6" borderId="1" xfId="9" applyFont="1" applyFill="1" applyBorder="1" applyAlignment="1">
      <alignment vertical="center" wrapText="1"/>
    </xf>
    <xf numFmtId="177" fontId="2" fillId="6" borderId="1" xfId="9" applyFont="1" applyFill="1" applyBorder="1" applyAlignment="1">
      <alignment horizontal="center" vertical="center" wrapText="1"/>
    </xf>
    <xf numFmtId="177" fontId="2" fillId="6" borderId="1" xfId="7" applyFont="1" applyFill="1" applyBorder="1" applyAlignment="1">
      <alignment horizontal="center" vertical="center" wrapText="1"/>
    </xf>
    <xf numFmtId="177" fontId="2" fillId="6" borderId="1" xfId="12" applyFont="1" applyFill="1" applyBorder="1" applyAlignment="1">
      <alignment vertical="center" wrapText="1"/>
    </xf>
    <xf numFmtId="177" fontId="2" fillId="0" borderId="1" xfId="9" applyFont="1" applyBorder="1" applyAlignment="1">
      <alignment horizontal="center" vertical="center" wrapText="1"/>
    </xf>
    <xf numFmtId="177" fontId="2" fillId="0" borderId="1" xfId="9" applyFont="1" applyBorder="1" applyAlignment="1">
      <alignment vertical="center" wrapText="1"/>
    </xf>
    <xf numFmtId="179" fontId="2" fillId="0" borderId="1" xfId="18" applyNumberFormat="1" applyFont="1" applyBorder="1" applyAlignment="1" applyProtection="1">
      <alignment vertical="center" wrapText="1"/>
    </xf>
    <xf numFmtId="179" fontId="2" fillId="6" borderId="1" xfId="12" applyNumberFormat="1" applyFont="1" applyFill="1" applyBorder="1" applyAlignment="1">
      <alignment horizontal="center" vertical="center"/>
    </xf>
    <xf numFmtId="177" fontId="4" fillId="5" borderId="1" xfId="12" applyFont="1" applyFill="1" applyBorder="1" applyAlignment="1">
      <alignment horizontal="left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7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1" xfId="10" applyNumberFormat="1" applyFont="1" applyBorder="1" applyAlignment="1">
      <alignment vertical="center" wrapText="1"/>
    </xf>
    <xf numFmtId="178" fontId="2" fillId="0" borderId="1" xfId="13" applyNumberFormat="1" applyFont="1" applyBorder="1" applyAlignment="1">
      <alignment horizontal="center" vertical="center" wrapText="1"/>
    </xf>
    <xf numFmtId="178" fontId="2" fillId="6" borderId="1" xfId="7" applyNumberFormat="1" applyFont="1" applyFill="1" applyBorder="1" applyAlignment="1">
      <alignment horizontal="center" vertical="center" wrapText="1"/>
    </xf>
    <xf numFmtId="178" fontId="2" fillId="6" borderId="1" xfId="0" applyNumberFormat="1" applyFont="1" applyFill="1" applyBorder="1" applyAlignment="1">
      <alignment horizontal="center" vertical="center" wrapText="1"/>
    </xf>
    <xf numFmtId="178" fontId="2" fillId="6" borderId="1" xfId="10" applyNumberFormat="1" applyFont="1" applyFill="1" applyBorder="1" applyAlignment="1">
      <alignment vertical="center" wrapText="1"/>
    </xf>
    <xf numFmtId="178" fontId="2" fillId="6" borderId="1" xfId="0" applyNumberFormat="1" applyFont="1" applyFill="1" applyBorder="1" applyAlignment="1">
      <alignment vertical="center" wrapText="1"/>
    </xf>
    <xf numFmtId="178" fontId="2" fillId="6" borderId="1" xfId="13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178" fontId="2" fillId="3" borderId="1" xfId="7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vertical="center" wrapText="1"/>
    </xf>
    <xf numFmtId="178" fontId="2" fillId="0" borderId="1" xfId="0" applyNumberFormat="1" applyFont="1" applyBorder="1" applyAlignment="1">
      <alignment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177" fontId="2" fillId="0" borderId="1" xfId="7" applyFont="1" applyBorder="1" applyAlignment="1">
      <alignment horizontal="center" vertical="center" wrapText="1"/>
    </xf>
    <xf numFmtId="177" fontId="2" fillId="0" borderId="1" xfId="18" applyFont="1" applyBorder="1" applyAlignment="1" applyProtection="1">
      <alignment vertical="center" wrapText="1"/>
    </xf>
    <xf numFmtId="176" fontId="2" fillId="0" borderId="1" xfId="19" applyFont="1" applyFill="1" applyBorder="1" applyAlignment="1" applyProtection="1">
      <alignment horizontal="center" vertical="center" wrapText="1"/>
    </xf>
    <xf numFmtId="178" fontId="2" fillId="0" borderId="1" xfId="18" applyNumberFormat="1" applyFont="1" applyBorder="1" applyAlignment="1" applyProtection="1">
      <alignment horizontal="center" vertical="center" wrapText="1"/>
    </xf>
    <xf numFmtId="178" fontId="2" fillId="3" borderId="1" xfId="18" applyNumberFormat="1" applyFont="1" applyFill="1" applyBorder="1" applyAlignment="1" applyProtection="1">
      <alignment horizontal="center" vertical="center" wrapText="1"/>
    </xf>
    <xf numFmtId="178" fontId="2" fillId="6" borderId="1" xfId="18" applyNumberFormat="1" applyFont="1" applyFill="1" applyBorder="1" applyAlignment="1" applyProtection="1">
      <alignment horizontal="center" vertical="center" wrapText="1"/>
    </xf>
    <xf numFmtId="178" fontId="2" fillId="3" borderId="1" xfId="16" applyNumberFormat="1" applyFont="1" applyFill="1" applyBorder="1" applyAlignment="1">
      <alignment horizontal="center" vertical="center" wrapText="1"/>
    </xf>
    <xf numFmtId="178" fontId="2" fillId="0" borderId="1" xfId="16" applyNumberFormat="1" applyFont="1" applyBorder="1" applyAlignment="1">
      <alignment horizontal="center" vertical="center" wrapText="1"/>
    </xf>
    <xf numFmtId="178" fontId="2" fillId="0" borderId="1" xfId="10" applyNumberFormat="1" applyFont="1" applyBorder="1" applyAlignment="1">
      <alignment horizontal="center" vertical="center"/>
    </xf>
    <xf numFmtId="178" fontId="2" fillId="0" borderId="1" xfId="15" applyNumberFormat="1" applyFont="1" applyBorder="1" applyAlignment="1">
      <alignment horizontal="center" vertical="center"/>
    </xf>
    <xf numFmtId="178" fontId="2" fillId="0" borderId="1" xfId="15" applyNumberFormat="1" applyFont="1" applyBorder="1" applyAlignment="1">
      <alignment vertical="center" wrapText="1"/>
    </xf>
    <xf numFmtId="178" fontId="2" fillId="6" borderId="1" xfId="16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2" fillId="6" borderId="1" xfId="10" applyNumberFormat="1" applyFont="1" applyFill="1" applyBorder="1" applyAlignment="1" applyProtection="1">
      <alignment horizontal="center" vertical="center" wrapText="1"/>
      <protection locked="0"/>
    </xf>
    <xf numFmtId="178" fontId="2" fillId="6" borderId="1" xfId="10" applyNumberFormat="1" applyFont="1" applyFill="1" applyBorder="1" applyAlignment="1" applyProtection="1">
      <alignment vertical="center" wrapText="1"/>
      <protection locked="0"/>
    </xf>
    <xf numFmtId="176" fontId="2" fillId="6" borderId="1" xfId="19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177" fontId="2" fillId="6" borderId="1" xfId="1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1" fillId="6" borderId="1" xfId="1" applyFont="1" applyFill="1" applyBorder="1" applyAlignment="1">
      <alignment horizontal="center" vertical="center"/>
    </xf>
    <xf numFmtId="177" fontId="1" fillId="6" borderId="1" xfId="7" applyFont="1" applyFill="1" applyBorder="1" applyAlignment="1">
      <alignment horizontal="center" vertical="center" wrapText="1"/>
    </xf>
    <xf numFmtId="49" fontId="1" fillId="6" borderId="1" xfId="7" applyNumberFormat="1" applyFont="1" applyFill="1" applyBorder="1" applyAlignment="1">
      <alignment horizontal="center" vertical="center" wrapText="1"/>
    </xf>
    <xf numFmtId="177" fontId="1" fillId="6" borderId="1" xfId="10" applyFont="1" applyFill="1" applyBorder="1" applyAlignment="1">
      <alignment horizontal="center" vertical="center" wrapText="1"/>
    </xf>
    <xf numFmtId="177" fontId="1" fillId="6" borderId="1" xfId="10" applyFont="1" applyFill="1" applyBorder="1" applyAlignment="1">
      <alignment vertical="center" wrapText="1"/>
    </xf>
    <xf numFmtId="177" fontId="2" fillId="6" borderId="1" xfId="17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/>
    </xf>
    <xf numFmtId="177" fontId="1" fillId="2" borderId="1" xfId="7" applyFont="1" applyFill="1" applyBorder="1" applyAlignment="1">
      <alignment horizontal="center" vertical="center" wrapText="1"/>
    </xf>
    <xf numFmtId="177" fontId="1" fillId="2" borderId="1" xfId="10" applyFont="1" applyFill="1" applyBorder="1" applyAlignment="1">
      <alignment horizontal="center" vertical="center" wrapText="1"/>
    </xf>
    <xf numFmtId="177" fontId="1" fillId="2" borderId="1" xfId="10" applyFont="1" applyFill="1" applyBorder="1" applyAlignment="1">
      <alignment vertical="center" wrapText="1"/>
    </xf>
    <xf numFmtId="176" fontId="1" fillId="2" borderId="1" xfId="19" applyFont="1" applyFill="1" applyBorder="1" applyAlignment="1" applyProtection="1">
      <alignment horizontal="center" vertical="center" wrapText="1"/>
    </xf>
    <xf numFmtId="177" fontId="1" fillId="0" borderId="1" xfId="7" applyFont="1" applyBorder="1" applyAlignment="1">
      <alignment horizontal="center" vertical="center" wrapText="1"/>
    </xf>
    <xf numFmtId="177" fontId="1" fillId="0" borderId="1" xfId="10" applyFont="1" applyBorder="1" applyAlignment="1">
      <alignment horizontal="center" vertical="center" wrapText="1"/>
    </xf>
    <xf numFmtId="177" fontId="1" fillId="0" borderId="1" xfId="10" applyFont="1" applyBorder="1" applyAlignment="1">
      <alignment vertical="center" wrapText="1"/>
    </xf>
    <xf numFmtId="176" fontId="1" fillId="0" borderId="1" xfId="19" applyFont="1" applyFill="1" applyBorder="1" applyAlignment="1" applyProtection="1">
      <alignment horizontal="center" vertical="center" wrapText="1"/>
    </xf>
    <xf numFmtId="43" fontId="1" fillId="0" borderId="1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177" fontId="1" fillId="3" borderId="1" xfId="7" applyFont="1" applyFill="1" applyBorder="1" applyAlignment="1">
      <alignment horizontal="center" vertical="center" wrapText="1"/>
    </xf>
    <xf numFmtId="177" fontId="1" fillId="3" borderId="1" xfId="10" applyFont="1" applyFill="1" applyBorder="1" applyAlignment="1">
      <alignment horizontal="center" vertical="center" wrapText="1"/>
    </xf>
    <xf numFmtId="177" fontId="1" fillId="3" borderId="1" xfId="10" applyFont="1" applyFill="1" applyBorder="1" applyAlignment="1">
      <alignment vertical="center" wrapText="1"/>
    </xf>
    <xf numFmtId="176" fontId="1" fillId="3" borderId="1" xfId="19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77" fontId="2" fillId="0" borderId="1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18" applyFont="1" applyBorder="1" applyAlignment="1" applyProtection="1">
      <alignment horizontal="center" vertical="center" wrapText="1"/>
    </xf>
    <xf numFmtId="177" fontId="1" fillId="3" borderId="1" xfId="18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77" fontId="1" fillId="0" borderId="1" xfId="8" applyFont="1" applyBorder="1" applyAlignment="1">
      <alignment vertical="center" wrapText="1"/>
    </xf>
    <xf numFmtId="43" fontId="3" fillId="8" borderId="1" xfId="1" applyFont="1" applyFill="1" applyBorder="1" applyAlignment="1">
      <alignment horizontal="left" vertical="center"/>
    </xf>
    <xf numFmtId="180" fontId="1" fillId="0" borderId="1" xfId="2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5" fillId="6" borderId="0" xfId="0" applyFont="1" applyFill="1"/>
    <xf numFmtId="0" fontId="6" fillId="6" borderId="0" xfId="0" applyFont="1" applyFill="1"/>
    <xf numFmtId="0" fontId="5" fillId="6" borderId="0" xfId="0" applyFont="1" applyFill="1" applyAlignment="1">
      <alignment horizontal="center"/>
    </xf>
    <xf numFmtId="38" fontId="5" fillId="6" borderId="0" xfId="0" applyNumberFormat="1" applyFont="1" applyFill="1" applyAlignment="1">
      <alignment horizontal="center"/>
    </xf>
    <xf numFmtId="0" fontId="4" fillId="9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31" fontId="2" fillId="6" borderId="3" xfId="0" applyNumberFormat="1" applyFont="1" applyFill="1" applyBorder="1" applyAlignment="1">
      <alignment horizontal="left" vertical="center"/>
    </xf>
    <xf numFmtId="0" fontId="4" fillId="9" borderId="3" xfId="0" applyFont="1" applyFill="1" applyBorder="1" applyAlignment="1">
      <alignment vertical="center"/>
    </xf>
    <xf numFmtId="0" fontId="4" fillId="9" borderId="6" xfId="0" applyFont="1" applyFill="1" applyBorder="1" applyAlignment="1">
      <alignment horizontal="left" vertical="center"/>
    </xf>
    <xf numFmtId="0" fontId="8" fillId="0" borderId="7" xfId="3" applyFont="1" applyBorder="1" applyAlignment="1">
      <alignment horizontal="left" vertical="center"/>
    </xf>
    <xf numFmtId="0" fontId="4" fillId="9" borderId="7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8" fontId="9" fillId="9" borderId="3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18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182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38" fontId="5" fillId="6" borderId="0" xfId="0" applyNumberFormat="1" applyFont="1" applyFill="1"/>
    <xf numFmtId="182" fontId="11" fillId="0" borderId="1" xfId="0" applyNumberFormat="1" applyFont="1" applyBorder="1" applyAlignment="1">
      <alignment horizontal="left" vertical="center" wrapText="1"/>
    </xf>
    <xf numFmtId="182" fontId="11" fillId="0" borderId="17" xfId="0" applyNumberFormat="1" applyFont="1" applyBorder="1" applyAlignment="1">
      <alignment horizontal="center" vertical="center" wrapText="1"/>
    </xf>
    <xf numFmtId="182" fontId="10" fillId="0" borderId="1" xfId="0" applyNumberFormat="1" applyFont="1" applyBorder="1" applyAlignment="1">
      <alignment horizontal="left" vertical="center" wrapText="1"/>
    </xf>
    <xf numFmtId="182" fontId="10" fillId="0" borderId="17" xfId="0" applyNumberFormat="1" applyFont="1" applyBorder="1" applyAlignment="1">
      <alignment horizontal="center" vertical="center" wrapText="1"/>
    </xf>
    <xf numFmtId="182" fontId="10" fillId="0" borderId="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183" fontId="5" fillId="6" borderId="0" xfId="0" applyNumberFormat="1" applyFont="1" applyFill="1"/>
    <xf numFmtId="179" fontId="2" fillId="6" borderId="1" xfId="10" quotePrefix="1" applyNumberFormat="1" applyFont="1" applyFill="1" applyBorder="1" applyAlignment="1">
      <alignment horizontal="center" vertical="center" wrapText="1"/>
    </xf>
    <xf numFmtId="179" fontId="2" fillId="0" borderId="1" xfId="10" quotePrefix="1" applyNumberFormat="1" applyFont="1" applyBorder="1" applyAlignment="1">
      <alignment horizontal="center" vertical="center" wrapText="1"/>
    </xf>
    <xf numFmtId="179" fontId="2" fillId="3" borderId="1" xfId="10" quotePrefix="1" applyNumberFormat="1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38" fontId="9" fillId="10" borderId="3" xfId="0" applyNumberFormat="1" applyFont="1" applyFill="1" applyBorder="1" applyAlignment="1">
      <alignment horizontal="center" vertical="center" wrapText="1"/>
    </xf>
    <xf numFmtId="182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38" fontId="11" fillId="11" borderId="1" xfId="0" applyNumberFormat="1" applyFont="1" applyFill="1" applyBorder="1" applyAlignment="1">
      <alignment horizontal="center" vertical="center" wrapText="1"/>
    </xf>
    <xf numFmtId="181" fontId="11" fillId="11" borderId="1" xfId="0" applyNumberFormat="1" applyFont="1" applyFill="1" applyBorder="1" applyAlignment="1">
      <alignment horizontal="center" vertical="center" wrapText="1"/>
    </xf>
    <xf numFmtId="182" fontId="11" fillId="11" borderId="1" xfId="0" applyNumberFormat="1" applyFont="1" applyFill="1" applyBorder="1" applyAlignment="1">
      <alignment horizontal="center" vertical="center" wrapText="1"/>
    </xf>
    <xf numFmtId="182" fontId="10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81" fontId="11" fillId="8" borderId="1" xfId="0" applyNumberFormat="1" applyFont="1" applyFill="1" applyBorder="1" applyAlignment="1">
      <alignment horizontal="center" vertical="center" wrapText="1"/>
    </xf>
    <xf numFmtId="182" fontId="11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38" fontId="21" fillId="0" borderId="1" xfId="0" applyNumberFormat="1" applyFont="1" applyBorder="1" applyAlignment="1">
      <alignment horizontal="center" vertical="center" wrapText="1"/>
    </xf>
    <xf numFmtId="181" fontId="2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12" borderId="19" xfId="0" applyFont="1" applyFill="1" applyBorder="1" applyAlignment="1">
      <alignment horizontal="left" vertical="center"/>
    </xf>
    <xf numFmtId="8" fontId="18" fillId="12" borderId="19" xfId="0" applyNumberFormat="1" applyFont="1" applyFill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12" borderId="19" xfId="0" applyFont="1" applyFill="1" applyBorder="1" applyAlignment="1">
      <alignment horizontal="left" vertical="center"/>
    </xf>
    <xf numFmtId="8" fontId="26" fillId="12" borderId="19" xfId="0" applyNumberFormat="1" applyFont="1" applyFill="1" applyBorder="1" applyAlignment="1">
      <alignment horizontal="left" vertical="center"/>
    </xf>
    <xf numFmtId="8" fontId="23" fillId="0" borderId="19" xfId="0" applyNumberFormat="1" applyFont="1" applyBorder="1" applyAlignment="1">
      <alignment horizontal="left" vertical="center"/>
    </xf>
    <xf numFmtId="0" fontId="11" fillId="8" borderId="1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14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84" fontId="1" fillId="15" borderId="1" xfId="0" applyNumberFormat="1" applyFont="1" applyFill="1" applyBorder="1" applyAlignment="1">
      <alignment horizontal="center" vertical="center"/>
    </xf>
    <xf numFmtId="185" fontId="1" fillId="1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85" fontId="1" fillId="0" borderId="1" xfId="0" applyNumberFormat="1" applyFont="1" applyBorder="1" applyAlignment="1">
      <alignment horizontal="center" vertical="center"/>
    </xf>
    <xf numFmtId="0" fontId="18" fillId="15" borderId="1" xfId="0" applyFont="1" applyFill="1" applyBorder="1" applyAlignment="1">
      <alignment horizontal="center" vertical="center"/>
    </xf>
    <xf numFmtId="20" fontId="1" fillId="15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184" fontId="32" fillId="19" borderId="1" xfId="0" applyNumberFormat="1" applyFont="1" applyFill="1" applyBorder="1" applyAlignment="1">
      <alignment horizontal="center" vertical="center"/>
    </xf>
    <xf numFmtId="185" fontId="1" fillId="19" borderId="1" xfId="0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184" fontId="32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84" fontId="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 applyAlignment="1">
      <alignment horizontal="center" vertical="center"/>
    </xf>
    <xf numFmtId="185" fontId="32" fillId="19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85" fontId="32" fillId="0" borderId="1" xfId="0" applyNumberFormat="1" applyFont="1" applyBorder="1" applyAlignment="1">
      <alignment horizontal="center" vertical="center"/>
    </xf>
    <xf numFmtId="43" fontId="2" fillId="6" borderId="1" xfId="1" applyFont="1" applyFill="1" applyBorder="1" applyAlignment="1">
      <alignment horizontal="left" vertical="center"/>
    </xf>
    <xf numFmtId="0" fontId="11" fillId="22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6" fillId="0" borderId="0" xfId="0" applyFont="1"/>
    <xf numFmtId="0" fontId="10" fillId="22" borderId="17" xfId="0" applyFont="1" applyFill="1" applyBorder="1" applyAlignment="1">
      <alignment horizontal="center" vertical="center" wrapText="1"/>
    </xf>
    <xf numFmtId="0" fontId="11" fillId="23" borderId="17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23" borderId="23" xfId="0" applyFont="1" applyFill="1" applyBorder="1" applyAlignment="1">
      <alignment horizontal="center" vertical="center" wrapText="1"/>
    </xf>
    <xf numFmtId="0" fontId="11" fillId="21" borderId="17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21" borderId="17" xfId="0" applyFont="1" applyFill="1" applyBorder="1" applyAlignment="1">
      <alignment horizontal="center" vertical="center" wrapText="1"/>
    </xf>
    <xf numFmtId="0" fontId="10" fillId="23" borderId="26" xfId="0" applyFont="1" applyFill="1" applyBorder="1" applyAlignment="1">
      <alignment horizontal="center" vertical="center" wrapText="1"/>
    </xf>
    <xf numFmtId="0" fontId="10" fillId="23" borderId="2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8" fontId="23" fillId="0" borderId="20" xfId="0" applyNumberFormat="1" applyFont="1" applyBorder="1" applyAlignment="1">
      <alignment horizontal="left" vertical="center"/>
    </xf>
    <xf numFmtId="8" fontId="23" fillId="0" borderId="21" xfId="0" applyNumberFormat="1" applyFont="1" applyBorder="1" applyAlignment="1">
      <alignment horizontal="left" vertical="center"/>
    </xf>
    <xf numFmtId="8" fontId="23" fillId="0" borderId="2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19" borderId="1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17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84" fontId="1" fillId="0" borderId="1" xfId="0" applyNumberFormat="1" applyFont="1" applyBorder="1" applyAlignment="1">
      <alignment horizontal="left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3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left" vertical="center" wrapText="1"/>
    </xf>
    <xf numFmtId="43" fontId="3" fillId="8" borderId="1" xfId="1" applyFont="1" applyFill="1" applyBorder="1" applyAlignment="1">
      <alignment horizontal="left" vertical="center"/>
    </xf>
    <xf numFmtId="177" fontId="4" fillId="5" borderId="1" xfId="12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</cellXfs>
  <cellStyles count="20">
    <cellStyle name="_ET_STYLE_NoName_00_" xfId="4" xr:uid="{00000000-0005-0000-0000-000031000000}"/>
    <cellStyle name="Normal 3" xfId="5" xr:uid="{00000000-0005-0000-0000-000032000000}"/>
    <cellStyle name="百分比" xfId="2" builtinId="5"/>
    <cellStyle name="常规" xfId="0" builtinId="0"/>
    <cellStyle name="常规 10 2" xfId="6" xr:uid="{00000000-0005-0000-0000-000033000000}"/>
    <cellStyle name="常规 12 2" xfId="7" xr:uid="{00000000-0005-0000-0000-000034000000}"/>
    <cellStyle name="常规 17" xfId="8" xr:uid="{00000000-0005-0000-0000-000035000000}"/>
    <cellStyle name="常规 2 2 2 3 2" xfId="9" xr:uid="{00000000-0005-0000-0000-000036000000}"/>
    <cellStyle name="常规 2 3 2 2" xfId="10" xr:uid="{00000000-0005-0000-0000-000037000000}"/>
    <cellStyle name="常规 3" xfId="11" xr:uid="{00000000-0005-0000-0000-000038000000}"/>
    <cellStyle name="常规 4" xfId="12" xr:uid="{00000000-0005-0000-0000-000039000000}"/>
    <cellStyle name="常规 4 2" xfId="13" xr:uid="{00000000-0005-0000-0000-00003A000000}"/>
    <cellStyle name="常规 6 3 2 2 2" xfId="14" xr:uid="{00000000-0005-0000-0000-00003B000000}"/>
    <cellStyle name="常规_Beijing event" xfId="15" xr:uid="{00000000-0005-0000-0000-00003C000000}"/>
    <cellStyle name="常规_Sheet1" xfId="16" xr:uid="{00000000-0005-0000-0000-00003D000000}"/>
    <cellStyle name="常规_设备报价及说明 (2) 2" xfId="17" xr:uid="{00000000-0005-0000-0000-00003E000000}"/>
    <cellStyle name="超链接" xfId="3" builtinId="8"/>
    <cellStyle name="普通 2 13" xfId="18" xr:uid="{00000000-0005-0000-0000-00003F000000}"/>
    <cellStyle name="千位分隔" xfId="1" builtinId="3"/>
    <cellStyle name="千位分隔 3 3 2 2" xfId="19" xr:uid="{00000000-0005-0000-0000-000040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00FDFF"/>
      <color rgb="FFFF9300"/>
      <color rgb="FFE958E7"/>
      <color rgb="FF73FB79"/>
      <color rgb="FF0432FF"/>
      <color rgb="FF01FF59"/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17145</xdr:rowOff>
    </xdr:from>
    <xdr:to>
      <xdr:col>1</xdr:col>
      <xdr:colOff>611505</xdr:colOff>
      <xdr:row>3</xdr:row>
      <xdr:rowOff>99471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F1C9C8D-8CDF-F245-B105-B05D301AD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98145"/>
          <a:ext cx="878205" cy="59032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29"/>
  <sheetViews>
    <sheetView showGridLines="0" tabSelected="1" topLeftCell="A159" zoomScale="110" zoomScaleNormal="110" workbookViewId="0">
      <selection activeCell="P180" sqref="P180"/>
    </sheetView>
  </sheetViews>
  <sheetFormatPr baseColWidth="10" defaultColWidth="9" defaultRowHeight="18"/>
  <cols>
    <col min="1" max="1" width="2.1640625" style="147" customWidth="1"/>
    <col min="2" max="2" width="13.83203125" style="147" customWidth="1"/>
    <col min="3" max="3" width="30.5" style="147" customWidth="1"/>
    <col min="4" max="4" width="33.5" style="148" customWidth="1"/>
    <col min="5" max="5" width="13" style="149" hidden="1" customWidth="1"/>
    <col min="6" max="6" width="15.6640625" style="149" hidden="1" customWidth="1"/>
    <col min="7" max="7" width="6.83203125" style="150" hidden="1" customWidth="1"/>
    <col min="8" max="8" width="9.5" style="149" hidden="1" customWidth="1"/>
    <col min="9" max="9" width="10.1640625" style="147" hidden="1" customWidth="1"/>
    <col min="10" max="10" width="11.6640625" style="147" hidden="1" customWidth="1"/>
    <col min="11" max="11" width="6.83203125" style="149" bestFit="1" customWidth="1"/>
    <col min="12" max="12" width="8" style="149" bestFit="1" customWidth="1"/>
    <col min="13" max="13" width="6.83203125" style="150" customWidth="1"/>
    <col min="14" max="14" width="9.5" style="149" customWidth="1"/>
    <col min="15" max="15" width="10.1640625" style="147" bestFit="1" customWidth="1"/>
    <col min="16" max="16" width="11.6640625" style="147" customWidth="1"/>
    <col min="17" max="17" width="48.5" style="147" customWidth="1"/>
    <col min="18" max="18" width="10" style="149" customWidth="1"/>
    <col min="19" max="19" width="21.1640625" style="257" customWidth="1"/>
    <col min="20" max="248" width="9" style="147"/>
    <col min="249" max="249" width="2.83203125" style="147" customWidth="1"/>
    <col min="250" max="250" width="9" style="147"/>
    <col min="251" max="251" width="12.6640625" style="147" customWidth="1"/>
    <col min="252" max="252" width="11.5" style="147" customWidth="1"/>
    <col min="253" max="253" width="10.1640625" style="147" customWidth="1"/>
    <col min="254" max="254" width="18.1640625" style="147" customWidth="1"/>
    <col min="255" max="255" width="10.33203125" style="147" customWidth="1"/>
    <col min="256" max="257" width="8.83203125" style="147" customWidth="1"/>
    <col min="258" max="258" width="13.5" style="147" customWidth="1"/>
    <col min="259" max="259" width="12.6640625" style="147" customWidth="1"/>
    <col min="260" max="260" width="11.33203125" style="147" customWidth="1"/>
    <col min="261" max="261" width="12.6640625" style="147" customWidth="1"/>
    <col min="262" max="262" width="12.5" style="147" customWidth="1"/>
    <col min="263" max="504" width="9" style="147"/>
    <col min="505" max="505" width="2.83203125" style="147" customWidth="1"/>
    <col min="506" max="506" width="9" style="147"/>
    <col min="507" max="507" width="12.6640625" style="147" customWidth="1"/>
    <col min="508" max="508" width="11.5" style="147" customWidth="1"/>
    <col min="509" max="509" width="10.1640625" style="147" customWidth="1"/>
    <col min="510" max="510" width="18.1640625" style="147" customWidth="1"/>
    <col min="511" max="511" width="10.33203125" style="147" customWidth="1"/>
    <col min="512" max="513" width="8.83203125" style="147" customWidth="1"/>
    <col min="514" max="514" width="13.5" style="147" customWidth="1"/>
    <col min="515" max="515" width="12.6640625" style="147" customWidth="1"/>
    <col min="516" max="516" width="11.33203125" style="147" customWidth="1"/>
    <col min="517" max="517" width="12.6640625" style="147" customWidth="1"/>
    <col min="518" max="518" width="12.5" style="147" customWidth="1"/>
    <col min="519" max="760" width="9" style="147"/>
    <col min="761" max="761" width="2.83203125" style="147" customWidth="1"/>
    <col min="762" max="762" width="9" style="147"/>
    <col min="763" max="763" width="12.6640625" style="147" customWidth="1"/>
    <col min="764" max="764" width="11.5" style="147" customWidth="1"/>
    <col min="765" max="765" width="10.1640625" style="147" customWidth="1"/>
    <col min="766" max="766" width="18.1640625" style="147" customWidth="1"/>
    <col min="767" max="767" width="10.33203125" style="147" customWidth="1"/>
    <col min="768" max="769" width="8.83203125" style="147" customWidth="1"/>
    <col min="770" max="770" width="13.5" style="147" customWidth="1"/>
    <col min="771" max="771" width="12.6640625" style="147" customWidth="1"/>
    <col min="772" max="772" width="11.33203125" style="147" customWidth="1"/>
    <col min="773" max="773" width="12.6640625" style="147" customWidth="1"/>
    <col min="774" max="774" width="12.5" style="147" customWidth="1"/>
    <col min="775" max="1016" width="9" style="147"/>
    <col min="1017" max="1017" width="2.83203125" style="147" customWidth="1"/>
    <col min="1018" max="1018" width="9" style="147"/>
    <col min="1019" max="1019" width="12.6640625" style="147" customWidth="1"/>
    <col min="1020" max="1020" width="11.5" style="147" customWidth="1"/>
    <col min="1021" max="1021" width="10.1640625" style="147" customWidth="1"/>
    <col min="1022" max="1022" width="18.1640625" style="147" customWidth="1"/>
    <col min="1023" max="1023" width="10.33203125" style="147" customWidth="1"/>
    <col min="1024" max="1025" width="8.83203125" style="147" customWidth="1"/>
    <col min="1026" max="1026" width="13.5" style="147" customWidth="1"/>
    <col min="1027" max="1027" width="12.6640625" style="147" customWidth="1"/>
    <col min="1028" max="1028" width="11.33203125" style="147" customWidth="1"/>
    <col min="1029" max="1029" width="12.6640625" style="147" customWidth="1"/>
    <col min="1030" max="1030" width="12.5" style="147" customWidth="1"/>
    <col min="1031" max="1272" width="9" style="147"/>
    <col min="1273" max="1273" width="2.83203125" style="147" customWidth="1"/>
    <col min="1274" max="1274" width="9" style="147"/>
    <col min="1275" max="1275" width="12.6640625" style="147" customWidth="1"/>
    <col min="1276" max="1276" width="11.5" style="147" customWidth="1"/>
    <col min="1277" max="1277" width="10.1640625" style="147" customWidth="1"/>
    <col min="1278" max="1278" width="18.1640625" style="147" customWidth="1"/>
    <col min="1279" max="1279" width="10.33203125" style="147" customWidth="1"/>
    <col min="1280" max="1281" width="8.83203125" style="147" customWidth="1"/>
    <col min="1282" max="1282" width="13.5" style="147" customWidth="1"/>
    <col min="1283" max="1283" width="12.6640625" style="147" customWidth="1"/>
    <col min="1284" max="1284" width="11.33203125" style="147" customWidth="1"/>
    <col min="1285" max="1285" width="12.6640625" style="147" customWidth="1"/>
    <col min="1286" max="1286" width="12.5" style="147" customWidth="1"/>
    <col min="1287" max="1528" width="9" style="147"/>
    <col min="1529" max="1529" width="2.83203125" style="147" customWidth="1"/>
    <col min="1530" max="1530" width="9" style="147"/>
    <col min="1531" max="1531" width="12.6640625" style="147" customWidth="1"/>
    <col min="1532" max="1532" width="11.5" style="147" customWidth="1"/>
    <col min="1533" max="1533" width="10.1640625" style="147" customWidth="1"/>
    <col min="1534" max="1534" width="18.1640625" style="147" customWidth="1"/>
    <col min="1535" max="1535" width="10.33203125" style="147" customWidth="1"/>
    <col min="1536" max="1537" width="8.83203125" style="147" customWidth="1"/>
    <col min="1538" max="1538" width="13.5" style="147" customWidth="1"/>
    <col min="1539" max="1539" width="12.6640625" style="147" customWidth="1"/>
    <col min="1540" max="1540" width="11.33203125" style="147" customWidth="1"/>
    <col min="1541" max="1541" width="12.6640625" style="147" customWidth="1"/>
    <col min="1542" max="1542" width="12.5" style="147" customWidth="1"/>
    <col min="1543" max="1784" width="9" style="147"/>
    <col min="1785" max="1785" width="2.83203125" style="147" customWidth="1"/>
    <col min="1786" max="1786" width="9" style="147"/>
    <col min="1787" max="1787" width="12.6640625" style="147" customWidth="1"/>
    <col min="1788" max="1788" width="11.5" style="147" customWidth="1"/>
    <col min="1789" max="1789" width="10.1640625" style="147" customWidth="1"/>
    <col min="1790" max="1790" width="18.1640625" style="147" customWidth="1"/>
    <col min="1791" max="1791" width="10.33203125" style="147" customWidth="1"/>
    <col min="1792" max="1793" width="8.83203125" style="147" customWidth="1"/>
    <col min="1794" max="1794" width="13.5" style="147" customWidth="1"/>
    <col min="1795" max="1795" width="12.6640625" style="147" customWidth="1"/>
    <col min="1796" max="1796" width="11.33203125" style="147" customWidth="1"/>
    <col min="1797" max="1797" width="12.6640625" style="147" customWidth="1"/>
    <col min="1798" max="1798" width="12.5" style="147" customWidth="1"/>
    <col min="1799" max="2040" width="9" style="147"/>
    <col min="2041" max="2041" width="2.83203125" style="147" customWidth="1"/>
    <col min="2042" max="2042" width="9" style="147"/>
    <col min="2043" max="2043" width="12.6640625" style="147" customWidth="1"/>
    <col min="2044" max="2044" width="11.5" style="147" customWidth="1"/>
    <col min="2045" max="2045" width="10.1640625" style="147" customWidth="1"/>
    <col min="2046" max="2046" width="18.1640625" style="147" customWidth="1"/>
    <col min="2047" max="2047" width="10.33203125" style="147" customWidth="1"/>
    <col min="2048" max="2049" width="8.83203125" style="147" customWidth="1"/>
    <col min="2050" max="2050" width="13.5" style="147" customWidth="1"/>
    <col min="2051" max="2051" width="12.6640625" style="147" customWidth="1"/>
    <col min="2052" max="2052" width="11.33203125" style="147" customWidth="1"/>
    <col min="2053" max="2053" width="12.6640625" style="147" customWidth="1"/>
    <col min="2054" max="2054" width="12.5" style="147" customWidth="1"/>
    <col min="2055" max="2296" width="9" style="147"/>
    <col min="2297" max="2297" width="2.83203125" style="147" customWidth="1"/>
    <col min="2298" max="2298" width="9" style="147"/>
    <col min="2299" max="2299" width="12.6640625" style="147" customWidth="1"/>
    <col min="2300" max="2300" width="11.5" style="147" customWidth="1"/>
    <col min="2301" max="2301" width="10.1640625" style="147" customWidth="1"/>
    <col min="2302" max="2302" width="18.1640625" style="147" customWidth="1"/>
    <col min="2303" max="2303" width="10.33203125" style="147" customWidth="1"/>
    <col min="2304" max="2305" width="8.83203125" style="147" customWidth="1"/>
    <col min="2306" max="2306" width="13.5" style="147" customWidth="1"/>
    <col min="2307" max="2307" width="12.6640625" style="147" customWidth="1"/>
    <col min="2308" max="2308" width="11.33203125" style="147" customWidth="1"/>
    <col min="2309" max="2309" width="12.6640625" style="147" customWidth="1"/>
    <col min="2310" max="2310" width="12.5" style="147" customWidth="1"/>
    <col min="2311" max="2552" width="9" style="147"/>
    <col min="2553" max="2553" width="2.83203125" style="147" customWidth="1"/>
    <col min="2554" max="2554" width="9" style="147"/>
    <col min="2555" max="2555" width="12.6640625" style="147" customWidth="1"/>
    <col min="2556" max="2556" width="11.5" style="147" customWidth="1"/>
    <col min="2557" max="2557" width="10.1640625" style="147" customWidth="1"/>
    <col min="2558" max="2558" width="18.1640625" style="147" customWidth="1"/>
    <col min="2559" max="2559" width="10.33203125" style="147" customWidth="1"/>
    <col min="2560" max="2561" width="8.83203125" style="147" customWidth="1"/>
    <col min="2562" max="2562" width="13.5" style="147" customWidth="1"/>
    <col min="2563" max="2563" width="12.6640625" style="147" customWidth="1"/>
    <col min="2564" max="2564" width="11.33203125" style="147" customWidth="1"/>
    <col min="2565" max="2565" width="12.6640625" style="147" customWidth="1"/>
    <col min="2566" max="2566" width="12.5" style="147" customWidth="1"/>
    <col min="2567" max="2808" width="9" style="147"/>
    <col min="2809" max="2809" width="2.83203125" style="147" customWidth="1"/>
    <col min="2810" max="2810" width="9" style="147"/>
    <col min="2811" max="2811" width="12.6640625" style="147" customWidth="1"/>
    <col min="2812" max="2812" width="11.5" style="147" customWidth="1"/>
    <col min="2813" max="2813" width="10.1640625" style="147" customWidth="1"/>
    <col min="2814" max="2814" width="18.1640625" style="147" customWidth="1"/>
    <col min="2815" max="2815" width="10.33203125" style="147" customWidth="1"/>
    <col min="2816" max="2817" width="8.83203125" style="147" customWidth="1"/>
    <col min="2818" max="2818" width="13.5" style="147" customWidth="1"/>
    <col min="2819" max="2819" width="12.6640625" style="147" customWidth="1"/>
    <col min="2820" max="2820" width="11.33203125" style="147" customWidth="1"/>
    <col min="2821" max="2821" width="12.6640625" style="147" customWidth="1"/>
    <col min="2822" max="2822" width="12.5" style="147" customWidth="1"/>
    <col min="2823" max="3064" width="9" style="147"/>
    <col min="3065" max="3065" width="2.83203125" style="147" customWidth="1"/>
    <col min="3066" max="3066" width="9" style="147"/>
    <col min="3067" max="3067" width="12.6640625" style="147" customWidth="1"/>
    <col min="3068" max="3068" width="11.5" style="147" customWidth="1"/>
    <col min="3069" max="3069" width="10.1640625" style="147" customWidth="1"/>
    <col min="3070" max="3070" width="18.1640625" style="147" customWidth="1"/>
    <col min="3071" max="3071" width="10.33203125" style="147" customWidth="1"/>
    <col min="3072" max="3073" width="8.83203125" style="147" customWidth="1"/>
    <col min="3074" max="3074" width="13.5" style="147" customWidth="1"/>
    <col min="3075" max="3075" width="12.6640625" style="147" customWidth="1"/>
    <col min="3076" max="3076" width="11.33203125" style="147" customWidth="1"/>
    <col min="3077" max="3077" width="12.6640625" style="147" customWidth="1"/>
    <col min="3078" max="3078" width="12.5" style="147" customWidth="1"/>
    <col min="3079" max="3320" width="9" style="147"/>
    <col min="3321" max="3321" width="2.83203125" style="147" customWidth="1"/>
    <col min="3322" max="3322" width="9" style="147"/>
    <col min="3323" max="3323" width="12.6640625" style="147" customWidth="1"/>
    <col min="3324" max="3324" width="11.5" style="147" customWidth="1"/>
    <col min="3325" max="3325" width="10.1640625" style="147" customWidth="1"/>
    <col min="3326" max="3326" width="18.1640625" style="147" customWidth="1"/>
    <col min="3327" max="3327" width="10.33203125" style="147" customWidth="1"/>
    <col min="3328" max="3329" width="8.83203125" style="147" customWidth="1"/>
    <col min="3330" max="3330" width="13.5" style="147" customWidth="1"/>
    <col min="3331" max="3331" width="12.6640625" style="147" customWidth="1"/>
    <col min="3332" max="3332" width="11.33203125" style="147" customWidth="1"/>
    <col min="3333" max="3333" width="12.6640625" style="147" customWidth="1"/>
    <col min="3334" max="3334" width="12.5" style="147" customWidth="1"/>
    <col min="3335" max="3576" width="9" style="147"/>
    <col min="3577" max="3577" width="2.83203125" style="147" customWidth="1"/>
    <col min="3578" max="3578" width="9" style="147"/>
    <col min="3579" max="3579" width="12.6640625" style="147" customWidth="1"/>
    <col min="3580" max="3580" width="11.5" style="147" customWidth="1"/>
    <col min="3581" max="3581" width="10.1640625" style="147" customWidth="1"/>
    <col min="3582" max="3582" width="18.1640625" style="147" customWidth="1"/>
    <col min="3583" max="3583" width="10.33203125" style="147" customWidth="1"/>
    <col min="3584" max="3585" width="8.83203125" style="147" customWidth="1"/>
    <col min="3586" max="3586" width="13.5" style="147" customWidth="1"/>
    <col min="3587" max="3587" width="12.6640625" style="147" customWidth="1"/>
    <col min="3588" max="3588" width="11.33203125" style="147" customWidth="1"/>
    <col min="3589" max="3589" width="12.6640625" style="147" customWidth="1"/>
    <col min="3590" max="3590" width="12.5" style="147" customWidth="1"/>
    <col min="3591" max="3832" width="9" style="147"/>
    <col min="3833" max="3833" width="2.83203125" style="147" customWidth="1"/>
    <col min="3834" max="3834" width="9" style="147"/>
    <col min="3835" max="3835" width="12.6640625" style="147" customWidth="1"/>
    <col min="3836" max="3836" width="11.5" style="147" customWidth="1"/>
    <col min="3837" max="3837" width="10.1640625" style="147" customWidth="1"/>
    <col min="3838" max="3838" width="18.1640625" style="147" customWidth="1"/>
    <col min="3839" max="3839" width="10.33203125" style="147" customWidth="1"/>
    <col min="3840" max="3841" width="8.83203125" style="147" customWidth="1"/>
    <col min="3842" max="3842" width="13.5" style="147" customWidth="1"/>
    <col min="3843" max="3843" width="12.6640625" style="147" customWidth="1"/>
    <col min="3844" max="3844" width="11.33203125" style="147" customWidth="1"/>
    <col min="3845" max="3845" width="12.6640625" style="147" customWidth="1"/>
    <col min="3846" max="3846" width="12.5" style="147" customWidth="1"/>
    <col min="3847" max="4088" width="9" style="147"/>
    <col min="4089" max="4089" width="2.83203125" style="147" customWidth="1"/>
    <col min="4090" max="4090" width="9" style="147"/>
    <col min="4091" max="4091" width="12.6640625" style="147" customWidth="1"/>
    <col min="4092" max="4092" width="11.5" style="147" customWidth="1"/>
    <col min="4093" max="4093" width="10.1640625" style="147" customWidth="1"/>
    <col min="4094" max="4094" width="18.1640625" style="147" customWidth="1"/>
    <col min="4095" max="4095" width="10.33203125" style="147" customWidth="1"/>
    <col min="4096" max="4097" width="8.83203125" style="147" customWidth="1"/>
    <col min="4098" max="4098" width="13.5" style="147" customWidth="1"/>
    <col min="4099" max="4099" width="12.6640625" style="147" customWidth="1"/>
    <col min="4100" max="4100" width="11.33203125" style="147" customWidth="1"/>
    <col min="4101" max="4101" width="12.6640625" style="147" customWidth="1"/>
    <col min="4102" max="4102" width="12.5" style="147" customWidth="1"/>
    <col min="4103" max="4344" width="9" style="147"/>
    <col min="4345" max="4345" width="2.83203125" style="147" customWidth="1"/>
    <col min="4346" max="4346" width="9" style="147"/>
    <col min="4347" max="4347" width="12.6640625" style="147" customWidth="1"/>
    <col min="4348" max="4348" width="11.5" style="147" customWidth="1"/>
    <col min="4349" max="4349" width="10.1640625" style="147" customWidth="1"/>
    <col min="4350" max="4350" width="18.1640625" style="147" customWidth="1"/>
    <col min="4351" max="4351" width="10.33203125" style="147" customWidth="1"/>
    <col min="4352" max="4353" width="8.83203125" style="147" customWidth="1"/>
    <col min="4354" max="4354" width="13.5" style="147" customWidth="1"/>
    <col min="4355" max="4355" width="12.6640625" style="147" customWidth="1"/>
    <col min="4356" max="4356" width="11.33203125" style="147" customWidth="1"/>
    <col min="4357" max="4357" width="12.6640625" style="147" customWidth="1"/>
    <col min="4358" max="4358" width="12.5" style="147" customWidth="1"/>
    <col min="4359" max="4600" width="9" style="147"/>
    <col min="4601" max="4601" width="2.83203125" style="147" customWidth="1"/>
    <col min="4602" max="4602" width="9" style="147"/>
    <col min="4603" max="4603" width="12.6640625" style="147" customWidth="1"/>
    <col min="4604" max="4604" width="11.5" style="147" customWidth="1"/>
    <col min="4605" max="4605" width="10.1640625" style="147" customWidth="1"/>
    <col min="4606" max="4606" width="18.1640625" style="147" customWidth="1"/>
    <col min="4607" max="4607" width="10.33203125" style="147" customWidth="1"/>
    <col min="4608" max="4609" width="8.83203125" style="147" customWidth="1"/>
    <col min="4610" max="4610" width="13.5" style="147" customWidth="1"/>
    <col min="4611" max="4611" width="12.6640625" style="147" customWidth="1"/>
    <col min="4612" max="4612" width="11.33203125" style="147" customWidth="1"/>
    <col min="4613" max="4613" width="12.6640625" style="147" customWidth="1"/>
    <col min="4614" max="4614" width="12.5" style="147" customWidth="1"/>
    <col min="4615" max="4856" width="9" style="147"/>
    <col min="4857" max="4857" width="2.83203125" style="147" customWidth="1"/>
    <col min="4858" max="4858" width="9" style="147"/>
    <col min="4859" max="4859" width="12.6640625" style="147" customWidth="1"/>
    <col min="4860" max="4860" width="11.5" style="147" customWidth="1"/>
    <col min="4861" max="4861" width="10.1640625" style="147" customWidth="1"/>
    <col min="4862" max="4862" width="18.1640625" style="147" customWidth="1"/>
    <col min="4863" max="4863" width="10.33203125" style="147" customWidth="1"/>
    <col min="4864" max="4865" width="8.83203125" style="147" customWidth="1"/>
    <col min="4866" max="4866" width="13.5" style="147" customWidth="1"/>
    <col min="4867" max="4867" width="12.6640625" style="147" customWidth="1"/>
    <col min="4868" max="4868" width="11.33203125" style="147" customWidth="1"/>
    <col min="4869" max="4869" width="12.6640625" style="147" customWidth="1"/>
    <col min="4870" max="4870" width="12.5" style="147" customWidth="1"/>
    <col min="4871" max="5112" width="9" style="147"/>
    <col min="5113" max="5113" width="2.83203125" style="147" customWidth="1"/>
    <col min="5114" max="5114" width="9" style="147"/>
    <col min="5115" max="5115" width="12.6640625" style="147" customWidth="1"/>
    <col min="5116" max="5116" width="11.5" style="147" customWidth="1"/>
    <col min="5117" max="5117" width="10.1640625" style="147" customWidth="1"/>
    <col min="5118" max="5118" width="18.1640625" style="147" customWidth="1"/>
    <col min="5119" max="5119" width="10.33203125" style="147" customWidth="1"/>
    <col min="5120" max="5121" width="8.83203125" style="147" customWidth="1"/>
    <col min="5122" max="5122" width="13.5" style="147" customWidth="1"/>
    <col min="5123" max="5123" width="12.6640625" style="147" customWidth="1"/>
    <col min="5124" max="5124" width="11.33203125" style="147" customWidth="1"/>
    <col min="5125" max="5125" width="12.6640625" style="147" customWidth="1"/>
    <col min="5126" max="5126" width="12.5" style="147" customWidth="1"/>
    <col min="5127" max="5368" width="9" style="147"/>
    <col min="5369" max="5369" width="2.83203125" style="147" customWidth="1"/>
    <col min="5370" max="5370" width="9" style="147"/>
    <col min="5371" max="5371" width="12.6640625" style="147" customWidth="1"/>
    <col min="5372" max="5372" width="11.5" style="147" customWidth="1"/>
    <col min="5373" max="5373" width="10.1640625" style="147" customWidth="1"/>
    <col min="5374" max="5374" width="18.1640625" style="147" customWidth="1"/>
    <col min="5375" max="5375" width="10.33203125" style="147" customWidth="1"/>
    <col min="5376" max="5377" width="8.83203125" style="147" customWidth="1"/>
    <col min="5378" max="5378" width="13.5" style="147" customWidth="1"/>
    <col min="5379" max="5379" width="12.6640625" style="147" customWidth="1"/>
    <col min="5380" max="5380" width="11.33203125" style="147" customWidth="1"/>
    <col min="5381" max="5381" width="12.6640625" style="147" customWidth="1"/>
    <col min="5382" max="5382" width="12.5" style="147" customWidth="1"/>
    <col min="5383" max="5624" width="9" style="147"/>
    <col min="5625" max="5625" width="2.83203125" style="147" customWidth="1"/>
    <col min="5626" max="5626" width="9" style="147"/>
    <col min="5627" max="5627" width="12.6640625" style="147" customWidth="1"/>
    <col min="5628" max="5628" width="11.5" style="147" customWidth="1"/>
    <col min="5629" max="5629" width="10.1640625" style="147" customWidth="1"/>
    <col min="5630" max="5630" width="18.1640625" style="147" customWidth="1"/>
    <col min="5631" max="5631" width="10.33203125" style="147" customWidth="1"/>
    <col min="5632" max="5633" width="8.83203125" style="147" customWidth="1"/>
    <col min="5634" max="5634" width="13.5" style="147" customWidth="1"/>
    <col min="5635" max="5635" width="12.6640625" style="147" customWidth="1"/>
    <col min="5636" max="5636" width="11.33203125" style="147" customWidth="1"/>
    <col min="5637" max="5637" width="12.6640625" style="147" customWidth="1"/>
    <col min="5638" max="5638" width="12.5" style="147" customWidth="1"/>
    <col min="5639" max="5880" width="9" style="147"/>
    <col min="5881" max="5881" width="2.83203125" style="147" customWidth="1"/>
    <col min="5882" max="5882" width="9" style="147"/>
    <col min="5883" max="5883" width="12.6640625" style="147" customWidth="1"/>
    <col min="5884" max="5884" width="11.5" style="147" customWidth="1"/>
    <col min="5885" max="5885" width="10.1640625" style="147" customWidth="1"/>
    <col min="5886" max="5886" width="18.1640625" style="147" customWidth="1"/>
    <col min="5887" max="5887" width="10.33203125" style="147" customWidth="1"/>
    <col min="5888" max="5889" width="8.83203125" style="147" customWidth="1"/>
    <col min="5890" max="5890" width="13.5" style="147" customWidth="1"/>
    <col min="5891" max="5891" width="12.6640625" style="147" customWidth="1"/>
    <col min="5892" max="5892" width="11.33203125" style="147" customWidth="1"/>
    <col min="5893" max="5893" width="12.6640625" style="147" customWidth="1"/>
    <col min="5894" max="5894" width="12.5" style="147" customWidth="1"/>
    <col min="5895" max="6136" width="9" style="147"/>
    <col min="6137" max="6137" width="2.83203125" style="147" customWidth="1"/>
    <col min="6138" max="6138" width="9" style="147"/>
    <col min="6139" max="6139" width="12.6640625" style="147" customWidth="1"/>
    <col min="6140" max="6140" width="11.5" style="147" customWidth="1"/>
    <col min="6141" max="6141" width="10.1640625" style="147" customWidth="1"/>
    <col min="6142" max="6142" width="18.1640625" style="147" customWidth="1"/>
    <col min="6143" max="6143" width="10.33203125" style="147" customWidth="1"/>
    <col min="6144" max="6145" width="8.83203125" style="147" customWidth="1"/>
    <col min="6146" max="6146" width="13.5" style="147" customWidth="1"/>
    <col min="6147" max="6147" width="12.6640625" style="147" customWidth="1"/>
    <col min="6148" max="6148" width="11.33203125" style="147" customWidth="1"/>
    <col min="6149" max="6149" width="12.6640625" style="147" customWidth="1"/>
    <col min="6150" max="6150" width="12.5" style="147" customWidth="1"/>
    <col min="6151" max="6392" width="9" style="147"/>
    <col min="6393" max="6393" width="2.83203125" style="147" customWidth="1"/>
    <col min="6394" max="6394" width="9" style="147"/>
    <col min="6395" max="6395" width="12.6640625" style="147" customWidth="1"/>
    <col min="6396" max="6396" width="11.5" style="147" customWidth="1"/>
    <col min="6397" max="6397" width="10.1640625" style="147" customWidth="1"/>
    <col min="6398" max="6398" width="18.1640625" style="147" customWidth="1"/>
    <col min="6399" max="6399" width="10.33203125" style="147" customWidth="1"/>
    <col min="6400" max="6401" width="8.83203125" style="147" customWidth="1"/>
    <col min="6402" max="6402" width="13.5" style="147" customWidth="1"/>
    <col min="6403" max="6403" width="12.6640625" style="147" customWidth="1"/>
    <col min="6404" max="6404" width="11.33203125" style="147" customWidth="1"/>
    <col min="6405" max="6405" width="12.6640625" style="147" customWidth="1"/>
    <col min="6406" max="6406" width="12.5" style="147" customWidth="1"/>
    <col min="6407" max="6648" width="9" style="147"/>
    <col min="6649" max="6649" width="2.83203125" style="147" customWidth="1"/>
    <col min="6650" max="6650" width="9" style="147"/>
    <col min="6651" max="6651" width="12.6640625" style="147" customWidth="1"/>
    <col min="6652" max="6652" width="11.5" style="147" customWidth="1"/>
    <col min="6653" max="6653" width="10.1640625" style="147" customWidth="1"/>
    <col min="6654" max="6654" width="18.1640625" style="147" customWidth="1"/>
    <col min="6655" max="6655" width="10.33203125" style="147" customWidth="1"/>
    <col min="6656" max="6657" width="8.83203125" style="147" customWidth="1"/>
    <col min="6658" max="6658" width="13.5" style="147" customWidth="1"/>
    <col min="6659" max="6659" width="12.6640625" style="147" customWidth="1"/>
    <col min="6660" max="6660" width="11.33203125" style="147" customWidth="1"/>
    <col min="6661" max="6661" width="12.6640625" style="147" customWidth="1"/>
    <col min="6662" max="6662" width="12.5" style="147" customWidth="1"/>
    <col min="6663" max="6904" width="9" style="147"/>
    <col min="6905" max="6905" width="2.83203125" style="147" customWidth="1"/>
    <col min="6906" max="6906" width="9" style="147"/>
    <col min="6907" max="6907" width="12.6640625" style="147" customWidth="1"/>
    <col min="6908" max="6908" width="11.5" style="147" customWidth="1"/>
    <col min="6909" max="6909" width="10.1640625" style="147" customWidth="1"/>
    <col min="6910" max="6910" width="18.1640625" style="147" customWidth="1"/>
    <col min="6911" max="6911" width="10.33203125" style="147" customWidth="1"/>
    <col min="6912" max="6913" width="8.83203125" style="147" customWidth="1"/>
    <col min="6914" max="6914" width="13.5" style="147" customWidth="1"/>
    <col min="6915" max="6915" width="12.6640625" style="147" customWidth="1"/>
    <col min="6916" max="6916" width="11.33203125" style="147" customWidth="1"/>
    <col min="6917" max="6917" width="12.6640625" style="147" customWidth="1"/>
    <col min="6918" max="6918" width="12.5" style="147" customWidth="1"/>
    <col min="6919" max="7160" width="9" style="147"/>
    <col min="7161" max="7161" width="2.83203125" style="147" customWidth="1"/>
    <col min="7162" max="7162" width="9" style="147"/>
    <col min="7163" max="7163" width="12.6640625" style="147" customWidth="1"/>
    <col min="7164" max="7164" width="11.5" style="147" customWidth="1"/>
    <col min="7165" max="7165" width="10.1640625" style="147" customWidth="1"/>
    <col min="7166" max="7166" width="18.1640625" style="147" customWidth="1"/>
    <col min="7167" max="7167" width="10.33203125" style="147" customWidth="1"/>
    <col min="7168" max="7169" width="8.83203125" style="147" customWidth="1"/>
    <col min="7170" max="7170" width="13.5" style="147" customWidth="1"/>
    <col min="7171" max="7171" width="12.6640625" style="147" customWidth="1"/>
    <col min="7172" max="7172" width="11.33203125" style="147" customWidth="1"/>
    <col min="7173" max="7173" width="12.6640625" style="147" customWidth="1"/>
    <col min="7174" max="7174" width="12.5" style="147" customWidth="1"/>
    <col min="7175" max="7416" width="9" style="147"/>
    <col min="7417" max="7417" width="2.83203125" style="147" customWidth="1"/>
    <col min="7418" max="7418" width="9" style="147"/>
    <col min="7419" max="7419" width="12.6640625" style="147" customWidth="1"/>
    <col min="7420" max="7420" width="11.5" style="147" customWidth="1"/>
    <col min="7421" max="7421" width="10.1640625" style="147" customWidth="1"/>
    <col min="7422" max="7422" width="18.1640625" style="147" customWidth="1"/>
    <col min="7423" max="7423" width="10.33203125" style="147" customWidth="1"/>
    <col min="7424" max="7425" width="8.83203125" style="147" customWidth="1"/>
    <col min="7426" max="7426" width="13.5" style="147" customWidth="1"/>
    <col min="7427" max="7427" width="12.6640625" style="147" customWidth="1"/>
    <col min="7428" max="7428" width="11.33203125" style="147" customWidth="1"/>
    <col min="7429" max="7429" width="12.6640625" style="147" customWidth="1"/>
    <col min="7430" max="7430" width="12.5" style="147" customWidth="1"/>
    <col min="7431" max="7672" width="9" style="147"/>
    <col min="7673" max="7673" width="2.83203125" style="147" customWidth="1"/>
    <col min="7674" max="7674" width="9" style="147"/>
    <col min="7675" max="7675" width="12.6640625" style="147" customWidth="1"/>
    <col min="7676" max="7676" width="11.5" style="147" customWidth="1"/>
    <col min="7677" max="7677" width="10.1640625" style="147" customWidth="1"/>
    <col min="7678" max="7678" width="18.1640625" style="147" customWidth="1"/>
    <col min="7679" max="7679" width="10.33203125" style="147" customWidth="1"/>
    <col min="7680" max="7681" width="8.83203125" style="147" customWidth="1"/>
    <col min="7682" max="7682" width="13.5" style="147" customWidth="1"/>
    <col min="7683" max="7683" width="12.6640625" style="147" customWidth="1"/>
    <col min="7684" max="7684" width="11.33203125" style="147" customWidth="1"/>
    <col min="7685" max="7685" width="12.6640625" style="147" customWidth="1"/>
    <col min="7686" max="7686" width="12.5" style="147" customWidth="1"/>
    <col min="7687" max="7928" width="9" style="147"/>
    <col min="7929" max="7929" width="2.83203125" style="147" customWidth="1"/>
    <col min="7930" max="7930" width="9" style="147"/>
    <col min="7931" max="7931" width="12.6640625" style="147" customWidth="1"/>
    <col min="7932" max="7932" width="11.5" style="147" customWidth="1"/>
    <col min="7933" max="7933" width="10.1640625" style="147" customWidth="1"/>
    <col min="7934" max="7934" width="18.1640625" style="147" customWidth="1"/>
    <col min="7935" max="7935" width="10.33203125" style="147" customWidth="1"/>
    <col min="7936" max="7937" width="8.83203125" style="147" customWidth="1"/>
    <col min="7938" max="7938" width="13.5" style="147" customWidth="1"/>
    <col min="7939" max="7939" width="12.6640625" style="147" customWidth="1"/>
    <col min="7940" max="7940" width="11.33203125" style="147" customWidth="1"/>
    <col min="7941" max="7941" width="12.6640625" style="147" customWidth="1"/>
    <col min="7942" max="7942" width="12.5" style="147" customWidth="1"/>
    <col min="7943" max="8184" width="9" style="147"/>
    <col min="8185" max="8185" width="2.83203125" style="147" customWidth="1"/>
    <col min="8186" max="8186" width="9" style="147"/>
    <col min="8187" max="8187" width="12.6640625" style="147" customWidth="1"/>
    <col min="8188" max="8188" width="11.5" style="147" customWidth="1"/>
    <col min="8189" max="8189" width="10.1640625" style="147" customWidth="1"/>
    <col min="8190" max="8190" width="18.1640625" style="147" customWidth="1"/>
    <col min="8191" max="8191" width="10.33203125" style="147" customWidth="1"/>
    <col min="8192" max="8193" width="8.83203125" style="147" customWidth="1"/>
    <col min="8194" max="8194" width="13.5" style="147" customWidth="1"/>
    <col min="8195" max="8195" width="12.6640625" style="147" customWidth="1"/>
    <col min="8196" max="8196" width="11.33203125" style="147" customWidth="1"/>
    <col min="8197" max="8197" width="12.6640625" style="147" customWidth="1"/>
    <col min="8198" max="8198" width="12.5" style="147" customWidth="1"/>
    <col min="8199" max="8440" width="9" style="147"/>
    <col min="8441" max="8441" width="2.83203125" style="147" customWidth="1"/>
    <col min="8442" max="8442" width="9" style="147"/>
    <col min="8443" max="8443" width="12.6640625" style="147" customWidth="1"/>
    <col min="8444" max="8444" width="11.5" style="147" customWidth="1"/>
    <col min="8445" max="8445" width="10.1640625" style="147" customWidth="1"/>
    <col min="8446" max="8446" width="18.1640625" style="147" customWidth="1"/>
    <col min="8447" max="8447" width="10.33203125" style="147" customWidth="1"/>
    <col min="8448" max="8449" width="8.83203125" style="147" customWidth="1"/>
    <col min="8450" max="8450" width="13.5" style="147" customWidth="1"/>
    <col min="8451" max="8451" width="12.6640625" style="147" customWidth="1"/>
    <col min="8452" max="8452" width="11.33203125" style="147" customWidth="1"/>
    <col min="8453" max="8453" width="12.6640625" style="147" customWidth="1"/>
    <col min="8454" max="8454" width="12.5" style="147" customWidth="1"/>
    <col min="8455" max="8696" width="9" style="147"/>
    <col min="8697" max="8697" width="2.83203125" style="147" customWidth="1"/>
    <col min="8698" max="8698" width="9" style="147"/>
    <col min="8699" max="8699" width="12.6640625" style="147" customWidth="1"/>
    <col min="8700" max="8700" width="11.5" style="147" customWidth="1"/>
    <col min="8701" max="8701" width="10.1640625" style="147" customWidth="1"/>
    <col min="8702" max="8702" width="18.1640625" style="147" customWidth="1"/>
    <col min="8703" max="8703" width="10.33203125" style="147" customWidth="1"/>
    <col min="8704" max="8705" width="8.83203125" style="147" customWidth="1"/>
    <col min="8706" max="8706" width="13.5" style="147" customWidth="1"/>
    <col min="8707" max="8707" width="12.6640625" style="147" customWidth="1"/>
    <col min="8708" max="8708" width="11.33203125" style="147" customWidth="1"/>
    <col min="8709" max="8709" width="12.6640625" style="147" customWidth="1"/>
    <col min="8710" max="8710" width="12.5" style="147" customWidth="1"/>
    <col min="8711" max="8952" width="9" style="147"/>
    <col min="8953" max="8953" width="2.83203125" style="147" customWidth="1"/>
    <col min="8954" max="8954" width="9" style="147"/>
    <col min="8955" max="8955" width="12.6640625" style="147" customWidth="1"/>
    <col min="8956" max="8956" width="11.5" style="147" customWidth="1"/>
    <col min="8957" max="8957" width="10.1640625" style="147" customWidth="1"/>
    <col min="8958" max="8958" width="18.1640625" style="147" customWidth="1"/>
    <col min="8959" max="8959" width="10.33203125" style="147" customWidth="1"/>
    <col min="8960" max="8961" width="8.83203125" style="147" customWidth="1"/>
    <col min="8962" max="8962" width="13.5" style="147" customWidth="1"/>
    <col min="8963" max="8963" width="12.6640625" style="147" customWidth="1"/>
    <col min="8964" max="8964" width="11.33203125" style="147" customWidth="1"/>
    <col min="8965" max="8965" width="12.6640625" style="147" customWidth="1"/>
    <col min="8966" max="8966" width="12.5" style="147" customWidth="1"/>
    <col min="8967" max="9208" width="9" style="147"/>
    <col min="9209" max="9209" width="2.83203125" style="147" customWidth="1"/>
    <col min="9210" max="9210" width="9" style="147"/>
    <col min="9211" max="9211" width="12.6640625" style="147" customWidth="1"/>
    <col min="9212" max="9212" width="11.5" style="147" customWidth="1"/>
    <col min="9213" max="9213" width="10.1640625" style="147" customWidth="1"/>
    <col min="9214" max="9214" width="18.1640625" style="147" customWidth="1"/>
    <col min="9215" max="9215" width="10.33203125" style="147" customWidth="1"/>
    <col min="9216" max="9217" width="8.83203125" style="147" customWidth="1"/>
    <col min="9218" max="9218" width="13.5" style="147" customWidth="1"/>
    <col min="9219" max="9219" width="12.6640625" style="147" customWidth="1"/>
    <col min="9220" max="9220" width="11.33203125" style="147" customWidth="1"/>
    <col min="9221" max="9221" width="12.6640625" style="147" customWidth="1"/>
    <col min="9222" max="9222" width="12.5" style="147" customWidth="1"/>
    <col min="9223" max="9464" width="9" style="147"/>
    <col min="9465" max="9465" width="2.83203125" style="147" customWidth="1"/>
    <col min="9466" max="9466" width="9" style="147"/>
    <col min="9467" max="9467" width="12.6640625" style="147" customWidth="1"/>
    <col min="9468" max="9468" width="11.5" style="147" customWidth="1"/>
    <col min="9469" max="9469" width="10.1640625" style="147" customWidth="1"/>
    <col min="9470" max="9470" width="18.1640625" style="147" customWidth="1"/>
    <col min="9471" max="9471" width="10.33203125" style="147" customWidth="1"/>
    <col min="9472" max="9473" width="8.83203125" style="147" customWidth="1"/>
    <col min="9474" max="9474" width="13.5" style="147" customWidth="1"/>
    <col min="9475" max="9475" width="12.6640625" style="147" customWidth="1"/>
    <col min="9476" max="9476" width="11.33203125" style="147" customWidth="1"/>
    <col min="9477" max="9477" width="12.6640625" style="147" customWidth="1"/>
    <col min="9478" max="9478" width="12.5" style="147" customWidth="1"/>
    <col min="9479" max="9720" width="9" style="147"/>
    <col min="9721" max="9721" width="2.83203125" style="147" customWidth="1"/>
    <col min="9722" max="9722" width="9" style="147"/>
    <col min="9723" max="9723" width="12.6640625" style="147" customWidth="1"/>
    <col min="9724" max="9724" width="11.5" style="147" customWidth="1"/>
    <col min="9725" max="9725" width="10.1640625" style="147" customWidth="1"/>
    <col min="9726" max="9726" width="18.1640625" style="147" customWidth="1"/>
    <col min="9727" max="9727" width="10.33203125" style="147" customWidth="1"/>
    <col min="9728" max="9729" width="8.83203125" style="147" customWidth="1"/>
    <col min="9730" max="9730" width="13.5" style="147" customWidth="1"/>
    <col min="9731" max="9731" width="12.6640625" style="147" customWidth="1"/>
    <col min="9732" max="9732" width="11.33203125" style="147" customWidth="1"/>
    <col min="9733" max="9733" width="12.6640625" style="147" customWidth="1"/>
    <col min="9734" max="9734" width="12.5" style="147" customWidth="1"/>
    <col min="9735" max="9976" width="9" style="147"/>
    <col min="9977" max="9977" width="2.83203125" style="147" customWidth="1"/>
    <col min="9978" max="9978" width="9" style="147"/>
    <col min="9979" max="9979" width="12.6640625" style="147" customWidth="1"/>
    <col min="9980" max="9980" width="11.5" style="147" customWidth="1"/>
    <col min="9981" max="9981" width="10.1640625" style="147" customWidth="1"/>
    <col min="9982" max="9982" width="18.1640625" style="147" customWidth="1"/>
    <col min="9983" max="9983" width="10.33203125" style="147" customWidth="1"/>
    <col min="9984" max="9985" width="8.83203125" style="147" customWidth="1"/>
    <col min="9986" max="9986" width="13.5" style="147" customWidth="1"/>
    <col min="9987" max="9987" width="12.6640625" style="147" customWidth="1"/>
    <col min="9988" max="9988" width="11.33203125" style="147" customWidth="1"/>
    <col min="9989" max="9989" width="12.6640625" style="147" customWidth="1"/>
    <col min="9990" max="9990" width="12.5" style="147" customWidth="1"/>
    <col min="9991" max="10232" width="9" style="147"/>
    <col min="10233" max="10233" width="2.83203125" style="147" customWidth="1"/>
    <col min="10234" max="10234" width="9" style="147"/>
    <col min="10235" max="10235" width="12.6640625" style="147" customWidth="1"/>
    <col min="10236" max="10236" width="11.5" style="147" customWidth="1"/>
    <col min="10237" max="10237" width="10.1640625" style="147" customWidth="1"/>
    <col min="10238" max="10238" width="18.1640625" style="147" customWidth="1"/>
    <col min="10239" max="10239" width="10.33203125" style="147" customWidth="1"/>
    <col min="10240" max="10241" width="8.83203125" style="147" customWidth="1"/>
    <col min="10242" max="10242" width="13.5" style="147" customWidth="1"/>
    <col min="10243" max="10243" width="12.6640625" style="147" customWidth="1"/>
    <col min="10244" max="10244" width="11.33203125" style="147" customWidth="1"/>
    <col min="10245" max="10245" width="12.6640625" style="147" customWidth="1"/>
    <col min="10246" max="10246" width="12.5" style="147" customWidth="1"/>
    <col min="10247" max="10488" width="9" style="147"/>
    <col min="10489" max="10489" width="2.83203125" style="147" customWidth="1"/>
    <col min="10490" max="10490" width="9" style="147"/>
    <col min="10491" max="10491" width="12.6640625" style="147" customWidth="1"/>
    <col min="10492" max="10492" width="11.5" style="147" customWidth="1"/>
    <col min="10493" max="10493" width="10.1640625" style="147" customWidth="1"/>
    <col min="10494" max="10494" width="18.1640625" style="147" customWidth="1"/>
    <col min="10495" max="10495" width="10.33203125" style="147" customWidth="1"/>
    <col min="10496" max="10497" width="8.83203125" style="147" customWidth="1"/>
    <col min="10498" max="10498" width="13.5" style="147" customWidth="1"/>
    <col min="10499" max="10499" width="12.6640625" style="147" customWidth="1"/>
    <col min="10500" max="10500" width="11.33203125" style="147" customWidth="1"/>
    <col min="10501" max="10501" width="12.6640625" style="147" customWidth="1"/>
    <col min="10502" max="10502" width="12.5" style="147" customWidth="1"/>
    <col min="10503" max="10744" width="9" style="147"/>
    <col min="10745" max="10745" width="2.83203125" style="147" customWidth="1"/>
    <col min="10746" max="10746" width="9" style="147"/>
    <col min="10747" max="10747" width="12.6640625" style="147" customWidth="1"/>
    <col min="10748" max="10748" width="11.5" style="147" customWidth="1"/>
    <col min="10749" max="10749" width="10.1640625" style="147" customWidth="1"/>
    <col min="10750" max="10750" width="18.1640625" style="147" customWidth="1"/>
    <col min="10751" max="10751" width="10.33203125" style="147" customWidth="1"/>
    <col min="10752" max="10753" width="8.83203125" style="147" customWidth="1"/>
    <col min="10754" max="10754" width="13.5" style="147" customWidth="1"/>
    <col min="10755" max="10755" width="12.6640625" style="147" customWidth="1"/>
    <col min="10756" max="10756" width="11.33203125" style="147" customWidth="1"/>
    <col min="10757" max="10757" width="12.6640625" style="147" customWidth="1"/>
    <col min="10758" max="10758" width="12.5" style="147" customWidth="1"/>
    <col min="10759" max="11000" width="9" style="147"/>
    <col min="11001" max="11001" width="2.83203125" style="147" customWidth="1"/>
    <col min="11002" max="11002" width="9" style="147"/>
    <col min="11003" max="11003" width="12.6640625" style="147" customWidth="1"/>
    <col min="11004" max="11004" width="11.5" style="147" customWidth="1"/>
    <col min="11005" max="11005" width="10.1640625" style="147" customWidth="1"/>
    <col min="11006" max="11006" width="18.1640625" style="147" customWidth="1"/>
    <col min="11007" max="11007" width="10.33203125" style="147" customWidth="1"/>
    <col min="11008" max="11009" width="8.83203125" style="147" customWidth="1"/>
    <col min="11010" max="11010" width="13.5" style="147" customWidth="1"/>
    <col min="11011" max="11011" width="12.6640625" style="147" customWidth="1"/>
    <col min="11012" max="11012" width="11.33203125" style="147" customWidth="1"/>
    <col min="11013" max="11013" width="12.6640625" style="147" customWidth="1"/>
    <col min="11014" max="11014" width="12.5" style="147" customWidth="1"/>
    <col min="11015" max="11256" width="9" style="147"/>
    <col min="11257" max="11257" width="2.83203125" style="147" customWidth="1"/>
    <col min="11258" max="11258" width="9" style="147"/>
    <col min="11259" max="11259" width="12.6640625" style="147" customWidth="1"/>
    <col min="11260" max="11260" width="11.5" style="147" customWidth="1"/>
    <col min="11261" max="11261" width="10.1640625" style="147" customWidth="1"/>
    <col min="11262" max="11262" width="18.1640625" style="147" customWidth="1"/>
    <col min="11263" max="11263" width="10.33203125" style="147" customWidth="1"/>
    <col min="11264" max="11265" width="8.83203125" style="147" customWidth="1"/>
    <col min="11266" max="11266" width="13.5" style="147" customWidth="1"/>
    <col min="11267" max="11267" width="12.6640625" style="147" customWidth="1"/>
    <col min="11268" max="11268" width="11.33203125" style="147" customWidth="1"/>
    <col min="11269" max="11269" width="12.6640625" style="147" customWidth="1"/>
    <col min="11270" max="11270" width="12.5" style="147" customWidth="1"/>
    <col min="11271" max="11512" width="9" style="147"/>
    <col min="11513" max="11513" width="2.83203125" style="147" customWidth="1"/>
    <col min="11514" max="11514" width="9" style="147"/>
    <col min="11515" max="11515" width="12.6640625" style="147" customWidth="1"/>
    <col min="11516" max="11516" width="11.5" style="147" customWidth="1"/>
    <col min="11517" max="11517" width="10.1640625" style="147" customWidth="1"/>
    <col min="11518" max="11518" width="18.1640625" style="147" customWidth="1"/>
    <col min="11519" max="11519" width="10.33203125" style="147" customWidth="1"/>
    <col min="11520" max="11521" width="8.83203125" style="147" customWidth="1"/>
    <col min="11522" max="11522" width="13.5" style="147" customWidth="1"/>
    <col min="11523" max="11523" width="12.6640625" style="147" customWidth="1"/>
    <col min="11524" max="11524" width="11.33203125" style="147" customWidth="1"/>
    <col min="11525" max="11525" width="12.6640625" style="147" customWidth="1"/>
    <col min="11526" max="11526" width="12.5" style="147" customWidth="1"/>
    <col min="11527" max="11768" width="9" style="147"/>
    <col min="11769" max="11769" width="2.83203125" style="147" customWidth="1"/>
    <col min="11770" max="11770" width="9" style="147"/>
    <col min="11771" max="11771" width="12.6640625" style="147" customWidth="1"/>
    <col min="11772" max="11772" width="11.5" style="147" customWidth="1"/>
    <col min="11773" max="11773" width="10.1640625" style="147" customWidth="1"/>
    <col min="11774" max="11774" width="18.1640625" style="147" customWidth="1"/>
    <col min="11775" max="11775" width="10.33203125" style="147" customWidth="1"/>
    <col min="11776" max="11777" width="8.83203125" style="147" customWidth="1"/>
    <col min="11778" max="11778" width="13.5" style="147" customWidth="1"/>
    <col min="11779" max="11779" width="12.6640625" style="147" customWidth="1"/>
    <col min="11780" max="11780" width="11.33203125" style="147" customWidth="1"/>
    <col min="11781" max="11781" width="12.6640625" style="147" customWidth="1"/>
    <col min="11782" max="11782" width="12.5" style="147" customWidth="1"/>
    <col min="11783" max="12024" width="9" style="147"/>
    <col min="12025" max="12025" width="2.83203125" style="147" customWidth="1"/>
    <col min="12026" max="12026" width="9" style="147"/>
    <col min="12027" max="12027" width="12.6640625" style="147" customWidth="1"/>
    <col min="12028" max="12028" width="11.5" style="147" customWidth="1"/>
    <col min="12029" max="12029" width="10.1640625" style="147" customWidth="1"/>
    <col min="12030" max="12030" width="18.1640625" style="147" customWidth="1"/>
    <col min="12031" max="12031" width="10.33203125" style="147" customWidth="1"/>
    <col min="12032" max="12033" width="8.83203125" style="147" customWidth="1"/>
    <col min="12034" max="12034" width="13.5" style="147" customWidth="1"/>
    <col min="12035" max="12035" width="12.6640625" style="147" customWidth="1"/>
    <col min="12036" max="12036" width="11.33203125" style="147" customWidth="1"/>
    <col min="12037" max="12037" width="12.6640625" style="147" customWidth="1"/>
    <col min="12038" max="12038" width="12.5" style="147" customWidth="1"/>
    <col min="12039" max="12280" width="9" style="147"/>
    <col min="12281" max="12281" width="2.83203125" style="147" customWidth="1"/>
    <col min="12282" max="12282" width="9" style="147"/>
    <col min="12283" max="12283" width="12.6640625" style="147" customWidth="1"/>
    <col min="12284" max="12284" width="11.5" style="147" customWidth="1"/>
    <col min="12285" max="12285" width="10.1640625" style="147" customWidth="1"/>
    <col min="12286" max="12286" width="18.1640625" style="147" customWidth="1"/>
    <col min="12287" max="12287" width="10.33203125" style="147" customWidth="1"/>
    <col min="12288" max="12289" width="8.83203125" style="147" customWidth="1"/>
    <col min="12290" max="12290" width="13.5" style="147" customWidth="1"/>
    <col min="12291" max="12291" width="12.6640625" style="147" customWidth="1"/>
    <col min="12292" max="12292" width="11.33203125" style="147" customWidth="1"/>
    <col min="12293" max="12293" width="12.6640625" style="147" customWidth="1"/>
    <col min="12294" max="12294" width="12.5" style="147" customWidth="1"/>
    <col min="12295" max="12536" width="9" style="147"/>
    <col min="12537" max="12537" width="2.83203125" style="147" customWidth="1"/>
    <col min="12538" max="12538" width="9" style="147"/>
    <col min="12539" max="12539" width="12.6640625" style="147" customWidth="1"/>
    <col min="12540" max="12540" width="11.5" style="147" customWidth="1"/>
    <col min="12541" max="12541" width="10.1640625" style="147" customWidth="1"/>
    <col min="12542" max="12542" width="18.1640625" style="147" customWidth="1"/>
    <col min="12543" max="12543" width="10.33203125" style="147" customWidth="1"/>
    <col min="12544" max="12545" width="8.83203125" style="147" customWidth="1"/>
    <col min="12546" max="12546" width="13.5" style="147" customWidth="1"/>
    <col min="12547" max="12547" width="12.6640625" style="147" customWidth="1"/>
    <col min="12548" max="12548" width="11.33203125" style="147" customWidth="1"/>
    <col min="12549" max="12549" width="12.6640625" style="147" customWidth="1"/>
    <col min="12550" max="12550" width="12.5" style="147" customWidth="1"/>
    <col min="12551" max="12792" width="9" style="147"/>
    <col min="12793" max="12793" width="2.83203125" style="147" customWidth="1"/>
    <col min="12794" max="12794" width="9" style="147"/>
    <col min="12795" max="12795" width="12.6640625" style="147" customWidth="1"/>
    <col min="12796" max="12796" width="11.5" style="147" customWidth="1"/>
    <col min="12797" max="12797" width="10.1640625" style="147" customWidth="1"/>
    <col min="12798" max="12798" width="18.1640625" style="147" customWidth="1"/>
    <col min="12799" max="12799" width="10.33203125" style="147" customWidth="1"/>
    <col min="12800" max="12801" width="8.83203125" style="147" customWidth="1"/>
    <col min="12802" max="12802" width="13.5" style="147" customWidth="1"/>
    <col min="12803" max="12803" width="12.6640625" style="147" customWidth="1"/>
    <col min="12804" max="12804" width="11.33203125" style="147" customWidth="1"/>
    <col min="12805" max="12805" width="12.6640625" style="147" customWidth="1"/>
    <col min="12806" max="12806" width="12.5" style="147" customWidth="1"/>
    <col min="12807" max="13048" width="9" style="147"/>
    <col min="13049" max="13049" width="2.83203125" style="147" customWidth="1"/>
    <col min="13050" max="13050" width="9" style="147"/>
    <col min="13051" max="13051" width="12.6640625" style="147" customWidth="1"/>
    <col min="13052" max="13052" width="11.5" style="147" customWidth="1"/>
    <col min="13053" max="13053" width="10.1640625" style="147" customWidth="1"/>
    <col min="13054" max="13054" width="18.1640625" style="147" customWidth="1"/>
    <col min="13055" max="13055" width="10.33203125" style="147" customWidth="1"/>
    <col min="13056" max="13057" width="8.83203125" style="147" customWidth="1"/>
    <col min="13058" max="13058" width="13.5" style="147" customWidth="1"/>
    <col min="13059" max="13059" width="12.6640625" style="147" customWidth="1"/>
    <col min="13060" max="13060" width="11.33203125" style="147" customWidth="1"/>
    <col min="13061" max="13061" width="12.6640625" style="147" customWidth="1"/>
    <col min="13062" max="13062" width="12.5" style="147" customWidth="1"/>
    <col min="13063" max="13304" width="9" style="147"/>
    <col min="13305" max="13305" width="2.83203125" style="147" customWidth="1"/>
    <col min="13306" max="13306" width="9" style="147"/>
    <col min="13307" max="13307" width="12.6640625" style="147" customWidth="1"/>
    <col min="13308" max="13308" width="11.5" style="147" customWidth="1"/>
    <col min="13309" max="13309" width="10.1640625" style="147" customWidth="1"/>
    <col min="13310" max="13310" width="18.1640625" style="147" customWidth="1"/>
    <col min="13311" max="13311" width="10.33203125" style="147" customWidth="1"/>
    <col min="13312" max="13313" width="8.83203125" style="147" customWidth="1"/>
    <col min="13314" max="13314" width="13.5" style="147" customWidth="1"/>
    <col min="13315" max="13315" width="12.6640625" style="147" customWidth="1"/>
    <col min="13316" max="13316" width="11.33203125" style="147" customWidth="1"/>
    <col min="13317" max="13317" width="12.6640625" style="147" customWidth="1"/>
    <col min="13318" max="13318" width="12.5" style="147" customWidth="1"/>
    <col min="13319" max="13560" width="9" style="147"/>
    <col min="13561" max="13561" width="2.83203125" style="147" customWidth="1"/>
    <col min="13562" max="13562" width="9" style="147"/>
    <col min="13563" max="13563" width="12.6640625" style="147" customWidth="1"/>
    <col min="13564" max="13564" width="11.5" style="147" customWidth="1"/>
    <col min="13565" max="13565" width="10.1640625" style="147" customWidth="1"/>
    <col min="13566" max="13566" width="18.1640625" style="147" customWidth="1"/>
    <col min="13567" max="13567" width="10.33203125" style="147" customWidth="1"/>
    <col min="13568" max="13569" width="8.83203125" style="147" customWidth="1"/>
    <col min="13570" max="13570" width="13.5" style="147" customWidth="1"/>
    <col min="13571" max="13571" width="12.6640625" style="147" customWidth="1"/>
    <col min="13572" max="13572" width="11.33203125" style="147" customWidth="1"/>
    <col min="13573" max="13573" width="12.6640625" style="147" customWidth="1"/>
    <col min="13574" max="13574" width="12.5" style="147" customWidth="1"/>
    <col min="13575" max="13816" width="9" style="147"/>
    <col min="13817" max="13817" width="2.83203125" style="147" customWidth="1"/>
    <col min="13818" max="13818" width="9" style="147"/>
    <col min="13819" max="13819" width="12.6640625" style="147" customWidth="1"/>
    <col min="13820" max="13820" width="11.5" style="147" customWidth="1"/>
    <col min="13821" max="13821" width="10.1640625" style="147" customWidth="1"/>
    <col min="13822" max="13822" width="18.1640625" style="147" customWidth="1"/>
    <col min="13823" max="13823" width="10.33203125" style="147" customWidth="1"/>
    <col min="13824" max="13825" width="8.83203125" style="147" customWidth="1"/>
    <col min="13826" max="13826" width="13.5" style="147" customWidth="1"/>
    <col min="13827" max="13827" width="12.6640625" style="147" customWidth="1"/>
    <col min="13828" max="13828" width="11.33203125" style="147" customWidth="1"/>
    <col min="13829" max="13829" width="12.6640625" style="147" customWidth="1"/>
    <col min="13830" max="13830" width="12.5" style="147" customWidth="1"/>
    <col min="13831" max="14072" width="9" style="147"/>
    <col min="14073" max="14073" width="2.83203125" style="147" customWidth="1"/>
    <col min="14074" max="14074" width="9" style="147"/>
    <col min="14075" max="14075" width="12.6640625" style="147" customWidth="1"/>
    <col min="14076" max="14076" width="11.5" style="147" customWidth="1"/>
    <col min="14077" max="14077" width="10.1640625" style="147" customWidth="1"/>
    <col min="14078" max="14078" width="18.1640625" style="147" customWidth="1"/>
    <col min="14079" max="14079" width="10.33203125" style="147" customWidth="1"/>
    <col min="14080" max="14081" width="8.83203125" style="147" customWidth="1"/>
    <col min="14082" max="14082" width="13.5" style="147" customWidth="1"/>
    <col min="14083" max="14083" width="12.6640625" style="147" customWidth="1"/>
    <col min="14084" max="14084" width="11.33203125" style="147" customWidth="1"/>
    <col min="14085" max="14085" width="12.6640625" style="147" customWidth="1"/>
    <col min="14086" max="14086" width="12.5" style="147" customWidth="1"/>
    <col min="14087" max="14328" width="9" style="147"/>
    <col min="14329" max="14329" width="2.83203125" style="147" customWidth="1"/>
    <col min="14330" max="14330" width="9" style="147"/>
    <col min="14331" max="14331" width="12.6640625" style="147" customWidth="1"/>
    <col min="14332" max="14332" width="11.5" style="147" customWidth="1"/>
    <col min="14333" max="14333" width="10.1640625" style="147" customWidth="1"/>
    <col min="14334" max="14334" width="18.1640625" style="147" customWidth="1"/>
    <col min="14335" max="14335" width="10.33203125" style="147" customWidth="1"/>
    <col min="14336" max="14337" width="8.83203125" style="147" customWidth="1"/>
    <col min="14338" max="14338" width="13.5" style="147" customWidth="1"/>
    <col min="14339" max="14339" width="12.6640625" style="147" customWidth="1"/>
    <col min="14340" max="14340" width="11.33203125" style="147" customWidth="1"/>
    <col min="14341" max="14341" width="12.6640625" style="147" customWidth="1"/>
    <col min="14342" max="14342" width="12.5" style="147" customWidth="1"/>
    <col min="14343" max="14584" width="9" style="147"/>
    <col min="14585" max="14585" width="2.83203125" style="147" customWidth="1"/>
    <col min="14586" max="14586" width="9" style="147"/>
    <col min="14587" max="14587" width="12.6640625" style="147" customWidth="1"/>
    <col min="14588" max="14588" width="11.5" style="147" customWidth="1"/>
    <col min="14589" max="14589" width="10.1640625" style="147" customWidth="1"/>
    <col min="14590" max="14590" width="18.1640625" style="147" customWidth="1"/>
    <col min="14591" max="14591" width="10.33203125" style="147" customWidth="1"/>
    <col min="14592" max="14593" width="8.83203125" style="147" customWidth="1"/>
    <col min="14594" max="14594" width="13.5" style="147" customWidth="1"/>
    <col min="14595" max="14595" width="12.6640625" style="147" customWidth="1"/>
    <col min="14596" max="14596" width="11.33203125" style="147" customWidth="1"/>
    <col min="14597" max="14597" width="12.6640625" style="147" customWidth="1"/>
    <col min="14598" max="14598" width="12.5" style="147" customWidth="1"/>
    <col min="14599" max="14840" width="9" style="147"/>
    <col min="14841" max="14841" width="2.83203125" style="147" customWidth="1"/>
    <col min="14842" max="14842" width="9" style="147"/>
    <col min="14843" max="14843" width="12.6640625" style="147" customWidth="1"/>
    <col min="14844" max="14844" width="11.5" style="147" customWidth="1"/>
    <col min="14845" max="14845" width="10.1640625" style="147" customWidth="1"/>
    <col min="14846" max="14846" width="18.1640625" style="147" customWidth="1"/>
    <col min="14847" max="14847" width="10.33203125" style="147" customWidth="1"/>
    <col min="14848" max="14849" width="8.83203125" style="147" customWidth="1"/>
    <col min="14850" max="14850" width="13.5" style="147" customWidth="1"/>
    <col min="14851" max="14851" width="12.6640625" style="147" customWidth="1"/>
    <col min="14852" max="14852" width="11.33203125" style="147" customWidth="1"/>
    <col min="14853" max="14853" width="12.6640625" style="147" customWidth="1"/>
    <col min="14854" max="14854" width="12.5" style="147" customWidth="1"/>
    <col min="14855" max="15096" width="9" style="147"/>
    <col min="15097" max="15097" width="2.83203125" style="147" customWidth="1"/>
    <col min="15098" max="15098" width="9" style="147"/>
    <col min="15099" max="15099" width="12.6640625" style="147" customWidth="1"/>
    <col min="15100" max="15100" width="11.5" style="147" customWidth="1"/>
    <col min="15101" max="15101" width="10.1640625" style="147" customWidth="1"/>
    <col min="15102" max="15102" width="18.1640625" style="147" customWidth="1"/>
    <col min="15103" max="15103" width="10.33203125" style="147" customWidth="1"/>
    <col min="15104" max="15105" width="8.83203125" style="147" customWidth="1"/>
    <col min="15106" max="15106" width="13.5" style="147" customWidth="1"/>
    <col min="15107" max="15107" width="12.6640625" style="147" customWidth="1"/>
    <col min="15108" max="15108" width="11.33203125" style="147" customWidth="1"/>
    <col min="15109" max="15109" width="12.6640625" style="147" customWidth="1"/>
    <col min="15110" max="15110" width="12.5" style="147" customWidth="1"/>
    <col min="15111" max="15352" width="9" style="147"/>
    <col min="15353" max="15353" width="2.83203125" style="147" customWidth="1"/>
    <col min="15354" max="15354" width="9" style="147"/>
    <col min="15355" max="15355" width="12.6640625" style="147" customWidth="1"/>
    <col min="15356" max="15356" width="11.5" style="147" customWidth="1"/>
    <col min="15357" max="15357" width="10.1640625" style="147" customWidth="1"/>
    <col min="15358" max="15358" width="18.1640625" style="147" customWidth="1"/>
    <col min="15359" max="15359" width="10.33203125" style="147" customWidth="1"/>
    <col min="15360" max="15361" width="8.83203125" style="147" customWidth="1"/>
    <col min="15362" max="15362" width="13.5" style="147" customWidth="1"/>
    <col min="15363" max="15363" width="12.6640625" style="147" customWidth="1"/>
    <col min="15364" max="15364" width="11.33203125" style="147" customWidth="1"/>
    <col min="15365" max="15365" width="12.6640625" style="147" customWidth="1"/>
    <col min="15366" max="15366" width="12.5" style="147" customWidth="1"/>
    <col min="15367" max="15608" width="9" style="147"/>
    <col min="15609" max="15609" width="2.83203125" style="147" customWidth="1"/>
    <col min="15610" max="15610" width="9" style="147"/>
    <col min="15611" max="15611" width="12.6640625" style="147" customWidth="1"/>
    <col min="15612" max="15612" width="11.5" style="147" customWidth="1"/>
    <col min="15613" max="15613" width="10.1640625" style="147" customWidth="1"/>
    <col min="15614" max="15614" width="18.1640625" style="147" customWidth="1"/>
    <col min="15615" max="15615" width="10.33203125" style="147" customWidth="1"/>
    <col min="15616" max="15617" width="8.83203125" style="147" customWidth="1"/>
    <col min="15618" max="15618" width="13.5" style="147" customWidth="1"/>
    <col min="15619" max="15619" width="12.6640625" style="147" customWidth="1"/>
    <col min="15620" max="15620" width="11.33203125" style="147" customWidth="1"/>
    <col min="15621" max="15621" width="12.6640625" style="147" customWidth="1"/>
    <col min="15622" max="15622" width="12.5" style="147" customWidth="1"/>
    <col min="15623" max="15864" width="9" style="147"/>
    <col min="15865" max="15865" width="2.83203125" style="147" customWidth="1"/>
    <col min="15866" max="15866" width="9" style="147"/>
    <col min="15867" max="15867" width="12.6640625" style="147" customWidth="1"/>
    <col min="15868" max="15868" width="11.5" style="147" customWidth="1"/>
    <col min="15869" max="15869" width="10.1640625" style="147" customWidth="1"/>
    <col min="15870" max="15870" width="18.1640625" style="147" customWidth="1"/>
    <col min="15871" max="15871" width="10.33203125" style="147" customWidth="1"/>
    <col min="15872" max="15873" width="8.83203125" style="147" customWidth="1"/>
    <col min="15874" max="15874" width="13.5" style="147" customWidth="1"/>
    <col min="15875" max="15875" width="12.6640625" style="147" customWidth="1"/>
    <col min="15876" max="15876" width="11.33203125" style="147" customWidth="1"/>
    <col min="15877" max="15877" width="12.6640625" style="147" customWidth="1"/>
    <col min="15878" max="15878" width="12.5" style="147" customWidth="1"/>
    <col min="15879" max="16120" width="9" style="147"/>
    <col min="16121" max="16121" width="2.83203125" style="147" customWidth="1"/>
    <col min="16122" max="16122" width="9" style="147"/>
    <col min="16123" max="16123" width="12.6640625" style="147" customWidth="1"/>
    <col min="16124" max="16124" width="11.5" style="147" customWidth="1"/>
    <col min="16125" max="16125" width="10.1640625" style="147" customWidth="1"/>
    <col min="16126" max="16126" width="18.1640625" style="147" customWidth="1"/>
    <col min="16127" max="16127" width="10.33203125" style="147" customWidth="1"/>
    <col min="16128" max="16129" width="8.83203125" style="147" customWidth="1"/>
    <col min="16130" max="16130" width="13.5" style="147" customWidth="1"/>
    <col min="16131" max="16131" width="12.6640625" style="147" customWidth="1"/>
    <col min="16132" max="16132" width="11.33203125" style="147" customWidth="1"/>
    <col min="16133" max="16133" width="12.6640625" style="147" customWidth="1"/>
    <col min="16134" max="16134" width="12.5" style="147" customWidth="1"/>
    <col min="16135" max="16384" width="9" style="147"/>
  </cols>
  <sheetData>
    <row r="1" spans="2:19" s="143" customFormat="1" ht="21">
      <c r="B1" s="277" t="s">
        <v>1902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55"/>
    </row>
    <row r="2" spans="2:19" s="143" customFormat="1">
      <c r="B2" s="151" t="s">
        <v>0</v>
      </c>
      <c r="C2" s="152" t="s">
        <v>1</v>
      </c>
      <c r="D2" s="153" t="s">
        <v>2</v>
      </c>
      <c r="E2" s="154">
        <v>45783</v>
      </c>
      <c r="F2" s="155" t="s">
        <v>3</v>
      </c>
      <c r="G2" s="278" t="s">
        <v>4</v>
      </c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80"/>
      <c r="S2" s="255"/>
    </row>
    <row r="3" spans="2:19" s="143" customFormat="1">
      <c r="B3" s="156" t="s">
        <v>5</v>
      </c>
      <c r="C3" s="157" t="s">
        <v>6</v>
      </c>
      <c r="D3" s="158" t="s">
        <v>7</v>
      </c>
      <c r="E3" s="159">
        <v>15811515220</v>
      </c>
      <c r="F3" s="160" t="s">
        <v>8</v>
      </c>
      <c r="G3" s="281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3"/>
      <c r="S3" s="255"/>
    </row>
    <row r="4" spans="2:19" s="143" customFormat="1" ht="19" thickBot="1"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55"/>
    </row>
    <row r="5" spans="2:19" s="144" customFormat="1" ht="24" customHeight="1">
      <c r="B5" s="161" t="s">
        <v>9</v>
      </c>
      <c r="C5" s="162" t="s">
        <v>10</v>
      </c>
      <c r="D5" s="162" t="s">
        <v>11</v>
      </c>
      <c r="E5" s="162" t="s">
        <v>12</v>
      </c>
      <c r="F5" s="162" t="s">
        <v>13</v>
      </c>
      <c r="G5" s="163" t="s">
        <v>14</v>
      </c>
      <c r="H5" s="162" t="s">
        <v>13</v>
      </c>
      <c r="I5" s="162" t="s">
        <v>15</v>
      </c>
      <c r="J5" s="162" t="s">
        <v>16</v>
      </c>
      <c r="K5" s="188" t="s">
        <v>12</v>
      </c>
      <c r="L5" s="188" t="s">
        <v>13</v>
      </c>
      <c r="M5" s="189" t="s">
        <v>14</v>
      </c>
      <c r="N5" s="188" t="s">
        <v>13</v>
      </c>
      <c r="O5" s="188" t="s">
        <v>15</v>
      </c>
      <c r="P5" s="188" t="s">
        <v>16</v>
      </c>
      <c r="Q5" s="162" t="s">
        <v>17</v>
      </c>
      <c r="R5" s="169" t="s">
        <v>18</v>
      </c>
      <c r="S5" s="169" t="s">
        <v>2162</v>
      </c>
    </row>
    <row r="6" spans="2:19" s="145" customFormat="1">
      <c r="B6" s="287" t="s">
        <v>19</v>
      </c>
      <c r="C6" s="168" t="s">
        <v>19</v>
      </c>
      <c r="D6" s="165" t="s">
        <v>20</v>
      </c>
      <c r="E6" s="166">
        <v>21</v>
      </c>
      <c r="F6" s="167" t="s">
        <v>21</v>
      </c>
      <c r="G6" s="166">
        <v>1</v>
      </c>
      <c r="H6" s="167" t="s">
        <v>22</v>
      </c>
      <c r="I6" s="170">
        <v>3000</v>
      </c>
      <c r="J6" s="170">
        <f>E6*G6*I6</f>
        <v>63000</v>
      </c>
      <c r="K6" s="193">
        <v>1</v>
      </c>
      <c r="L6" s="194" t="s">
        <v>1743</v>
      </c>
      <c r="M6" s="193">
        <v>1</v>
      </c>
      <c r="N6" s="194" t="s">
        <v>1744</v>
      </c>
      <c r="O6" s="195">
        <v>41414</v>
      </c>
      <c r="P6" s="195">
        <f>K6*M6*O6</f>
        <v>41414</v>
      </c>
      <c r="Q6" s="171" t="s">
        <v>1745</v>
      </c>
      <c r="R6" s="172" t="s">
        <v>23</v>
      </c>
      <c r="S6" s="260" t="s">
        <v>2145</v>
      </c>
    </row>
    <row r="7" spans="2:19" s="145" customFormat="1">
      <c r="B7" s="287"/>
      <c r="C7" s="275" t="s">
        <v>24</v>
      </c>
      <c r="D7" s="275"/>
      <c r="E7" s="275"/>
      <c r="F7" s="275"/>
      <c r="G7" s="275"/>
      <c r="H7" s="275"/>
      <c r="I7" s="275"/>
      <c r="J7" s="173">
        <f>SUM(J6:J6)</f>
        <v>63000</v>
      </c>
      <c r="K7" s="196"/>
      <c r="L7" s="196"/>
      <c r="M7" s="196"/>
      <c r="N7" s="196"/>
      <c r="O7" s="196"/>
      <c r="P7" s="196">
        <f>SUM(P6:P6)</f>
        <v>41414</v>
      </c>
      <c r="Q7" s="171"/>
      <c r="R7" s="172"/>
      <c r="S7" s="260"/>
    </row>
    <row r="8" spans="2:19" s="145" customFormat="1">
      <c r="B8" s="287" t="s">
        <v>25</v>
      </c>
      <c r="C8" s="272" t="s">
        <v>2100</v>
      </c>
      <c r="D8" s="165" t="s">
        <v>2101</v>
      </c>
      <c r="E8" s="166"/>
      <c r="F8" s="167"/>
      <c r="G8" s="166"/>
      <c r="H8" s="167"/>
      <c r="I8" s="170"/>
      <c r="J8" s="170"/>
      <c r="K8" s="193">
        <v>1</v>
      </c>
      <c r="L8" s="194" t="s">
        <v>27</v>
      </c>
      <c r="M8" s="193">
        <v>1</v>
      </c>
      <c r="N8" s="194" t="s">
        <v>28</v>
      </c>
      <c r="O8" s="195">
        <v>450</v>
      </c>
      <c r="P8" s="195">
        <f>K8*M8*O8</f>
        <v>450</v>
      </c>
      <c r="Q8" s="253" t="s">
        <v>2133</v>
      </c>
      <c r="R8" s="266" t="s">
        <v>2102</v>
      </c>
      <c r="S8" s="267"/>
    </row>
    <row r="9" spans="2:19" s="145" customFormat="1">
      <c r="B9" s="287"/>
      <c r="C9" s="272"/>
      <c r="D9" s="165" t="s">
        <v>26</v>
      </c>
      <c r="E9" s="166">
        <v>4</v>
      </c>
      <c r="F9" s="167" t="s">
        <v>27</v>
      </c>
      <c r="G9" s="166">
        <v>1</v>
      </c>
      <c r="H9" s="167" t="s">
        <v>28</v>
      </c>
      <c r="I9" s="170">
        <v>500</v>
      </c>
      <c r="J9" s="170">
        <f>E9*G9*I9</f>
        <v>2000</v>
      </c>
      <c r="K9" s="193">
        <v>10</v>
      </c>
      <c r="L9" s="194" t="s">
        <v>27</v>
      </c>
      <c r="M9" s="193">
        <v>1</v>
      </c>
      <c r="N9" s="194" t="s">
        <v>28</v>
      </c>
      <c r="O9" s="195">
        <v>500</v>
      </c>
      <c r="P9" s="195">
        <f>K9*M9*O9</f>
        <v>5000</v>
      </c>
      <c r="Q9" s="253" t="s">
        <v>2134</v>
      </c>
      <c r="R9" s="266" t="s">
        <v>29</v>
      </c>
      <c r="S9" s="267"/>
    </row>
    <row r="10" spans="2:19" s="145" customFormat="1">
      <c r="B10" s="287"/>
      <c r="C10" s="272"/>
      <c r="D10" s="165" t="s">
        <v>30</v>
      </c>
      <c r="E10" s="166">
        <v>2</v>
      </c>
      <c r="F10" s="167" t="s">
        <v>27</v>
      </c>
      <c r="G10" s="166">
        <v>1</v>
      </c>
      <c r="H10" s="167" t="s">
        <v>28</v>
      </c>
      <c r="I10" s="170">
        <v>800</v>
      </c>
      <c r="J10" s="170">
        <f t="shared" ref="J10:J17" si="0">E10*G10*I10</f>
        <v>1600</v>
      </c>
      <c r="K10" s="193">
        <v>1</v>
      </c>
      <c r="L10" s="194" t="s">
        <v>27</v>
      </c>
      <c r="M10" s="193">
        <v>1</v>
      </c>
      <c r="N10" s="194" t="s">
        <v>28</v>
      </c>
      <c r="O10" s="195">
        <v>800</v>
      </c>
      <c r="P10" s="195">
        <f t="shared" ref="P10:P18" si="1">K10*M10*O10</f>
        <v>800</v>
      </c>
      <c r="Q10" s="253" t="s">
        <v>2134</v>
      </c>
      <c r="R10" s="266" t="s">
        <v>31</v>
      </c>
      <c r="S10" s="267"/>
    </row>
    <row r="11" spans="2:19" s="145" customFormat="1" ht="27" customHeight="1">
      <c r="B11" s="287"/>
      <c r="C11" s="272" t="s">
        <v>1844</v>
      </c>
      <c r="D11" s="165" t="s">
        <v>26</v>
      </c>
      <c r="E11" s="166">
        <v>3</v>
      </c>
      <c r="F11" s="167" t="s">
        <v>27</v>
      </c>
      <c r="G11" s="166">
        <v>1</v>
      </c>
      <c r="H11" s="167" t="s">
        <v>28</v>
      </c>
      <c r="I11" s="170">
        <v>500</v>
      </c>
      <c r="J11" s="170">
        <f t="shared" si="0"/>
        <v>1500</v>
      </c>
      <c r="K11" s="193">
        <v>8</v>
      </c>
      <c r="L11" s="194" t="s">
        <v>27</v>
      </c>
      <c r="M11" s="193">
        <v>1</v>
      </c>
      <c r="N11" s="194" t="s">
        <v>28</v>
      </c>
      <c r="O11" s="195">
        <v>500</v>
      </c>
      <c r="P11" s="195">
        <f t="shared" si="1"/>
        <v>4000</v>
      </c>
      <c r="Q11" s="171" t="s">
        <v>2123</v>
      </c>
      <c r="R11" s="266" t="s">
        <v>29</v>
      </c>
      <c r="S11" s="267"/>
    </row>
    <row r="12" spans="2:19" s="145" customFormat="1" ht="18" hidden="1" customHeight="1">
      <c r="B12" s="287"/>
      <c r="C12" s="272"/>
      <c r="D12" s="165" t="s">
        <v>30</v>
      </c>
      <c r="E12" s="166">
        <v>3</v>
      </c>
      <c r="F12" s="167" t="s">
        <v>27</v>
      </c>
      <c r="G12" s="166">
        <v>1</v>
      </c>
      <c r="H12" s="167" t="s">
        <v>28</v>
      </c>
      <c r="I12" s="170">
        <v>800</v>
      </c>
      <c r="J12" s="170">
        <f t="shared" si="0"/>
        <v>2400</v>
      </c>
      <c r="K12" s="205"/>
      <c r="L12" s="206"/>
      <c r="M12" s="205"/>
      <c r="N12" s="206"/>
      <c r="O12" s="190"/>
      <c r="P12" s="190"/>
      <c r="Q12" s="191"/>
      <c r="R12" s="266"/>
      <c r="S12" s="267"/>
    </row>
    <row r="13" spans="2:19" s="145" customFormat="1" ht="18" hidden="1" customHeight="1">
      <c r="B13" s="287"/>
      <c r="C13" s="272"/>
      <c r="D13" s="165" t="s">
        <v>32</v>
      </c>
      <c r="E13" s="166">
        <v>1</v>
      </c>
      <c r="F13" s="167" t="s">
        <v>27</v>
      </c>
      <c r="G13" s="166">
        <v>1</v>
      </c>
      <c r="H13" s="167" t="s">
        <v>28</v>
      </c>
      <c r="I13" s="170">
        <v>1200</v>
      </c>
      <c r="J13" s="170">
        <f t="shared" si="0"/>
        <v>1200</v>
      </c>
      <c r="K13" s="205"/>
      <c r="L13" s="206"/>
      <c r="M13" s="205"/>
      <c r="N13" s="206"/>
      <c r="O13" s="190"/>
      <c r="P13" s="190"/>
      <c r="Q13" s="191"/>
      <c r="R13" s="266"/>
      <c r="S13" s="267"/>
    </row>
    <row r="14" spans="2:19" s="145" customFormat="1" ht="30" customHeight="1">
      <c r="B14" s="287"/>
      <c r="C14" s="272" t="s">
        <v>2115</v>
      </c>
      <c r="D14" s="165" t="s">
        <v>26</v>
      </c>
      <c r="E14" s="166">
        <v>1</v>
      </c>
      <c r="F14" s="167" t="s">
        <v>27</v>
      </c>
      <c r="G14" s="166">
        <v>2</v>
      </c>
      <c r="H14" s="167" t="s">
        <v>28</v>
      </c>
      <c r="I14" s="170">
        <v>800</v>
      </c>
      <c r="J14" s="170">
        <f t="shared" si="0"/>
        <v>1600</v>
      </c>
      <c r="K14" s="193">
        <v>3</v>
      </c>
      <c r="L14" s="194" t="s">
        <v>27</v>
      </c>
      <c r="M14" s="193">
        <v>1</v>
      </c>
      <c r="N14" s="194" t="s">
        <v>28</v>
      </c>
      <c r="O14" s="195">
        <v>800</v>
      </c>
      <c r="P14" s="195">
        <f t="shared" si="1"/>
        <v>2400</v>
      </c>
      <c r="Q14" s="171" t="s">
        <v>2111</v>
      </c>
      <c r="R14" s="266" t="s">
        <v>34</v>
      </c>
      <c r="S14" s="267"/>
    </row>
    <row r="15" spans="2:19" s="145" customFormat="1" ht="18" hidden="1" customHeight="1">
      <c r="B15" s="287"/>
      <c r="C15" s="272"/>
      <c r="D15" s="165" t="s">
        <v>30</v>
      </c>
      <c r="E15" s="166">
        <v>1</v>
      </c>
      <c r="F15" s="167" t="s">
        <v>27</v>
      </c>
      <c r="G15" s="166">
        <v>1</v>
      </c>
      <c r="H15" s="167" t="s">
        <v>28</v>
      </c>
      <c r="I15" s="170">
        <v>1200</v>
      </c>
      <c r="J15" s="170">
        <f t="shared" si="0"/>
        <v>1200</v>
      </c>
      <c r="K15" s="193"/>
      <c r="L15" s="194"/>
      <c r="M15" s="193"/>
      <c r="N15" s="194"/>
      <c r="O15" s="195"/>
      <c r="P15" s="195"/>
      <c r="Q15" s="171"/>
      <c r="R15" s="266"/>
      <c r="S15" s="267"/>
    </row>
    <row r="16" spans="2:19" s="145" customFormat="1" ht="30">
      <c r="B16" s="287"/>
      <c r="C16" s="165" t="s">
        <v>2116</v>
      </c>
      <c r="D16" s="165" t="s">
        <v>26</v>
      </c>
      <c r="E16" s="166"/>
      <c r="F16" s="167"/>
      <c r="G16" s="166"/>
      <c r="H16" s="167"/>
      <c r="I16" s="170"/>
      <c r="J16" s="170"/>
      <c r="K16" s="193">
        <v>4</v>
      </c>
      <c r="L16" s="194" t="s">
        <v>27</v>
      </c>
      <c r="M16" s="193">
        <v>1</v>
      </c>
      <c r="N16" s="194" t="s">
        <v>28</v>
      </c>
      <c r="O16" s="195">
        <v>800</v>
      </c>
      <c r="P16" s="195">
        <f t="shared" ref="P16" si="2">K16*M16*O16</f>
        <v>3200</v>
      </c>
      <c r="Q16" s="171" t="s">
        <v>2111</v>
      </c>
      <c r="R16" s="266" t="s">
        <v>34</v>
      </c>
      <c r="S16" s="267"/>
    </row>
    <row r="17" spans="2:19" s="145" customFormat="1" ht="30" customHeight="1">
      <c r="B17" s="287"/>
      <c r="C17" s="273" t="s">
        <v>36</v>
      </c>
      <c r="D17" s="273" t="s">
        <v>37</v>
      </c>
      <c r="E17" s="166">
        <v>1</v>
      </c>
      <c r="F17" s="167" t="s">
        <v>27</v>
      </c>
      <c r="G17" s="166">
        <v>1</v>
      </c>
      <c r="H17" s="167" t="s">
        <v>38</v>
      </c>
      <c r="I17" s="170">
        <v>2800</v>
      </c>
      <c r="J17" s="170">
        <f t="shared" si="0"/>
        <v>2800</v>
      </c>
      <c r="K17" s="193">
        <v>2</v>
      </c>
      <c r="L17" s="194" t="s">
        <v>27</v>
      </c>
      <c r="M17" s="193">
        <v>1</v>
      </c>
      <c r="N17" s="194" t="s">
        <v>38</v>
      </c>
      <c r="O17" s="195">
        <v>2800</v>
      </c>
      <c r="P17" s="195">
        <f t="shared" si="1"/>
        <v>5600</v>
      </c>
      <c r="Q17" s="171" t="s">
        <v>1950</v>
      </c>
      <c r="R17" s="266" t="s">
        <v>39</v>
      </c>
      <c r="S17" s="267"/>
    </row>
    <row r="18" spans="2:19" s="145" customFormat="1">
      <c r="B18" s="287"/>
      <c r="C18" s="276"/>
      <c r="D18" s="274"/>
      <c r="E18" s="166"/>
      <c r="F18" s="167"/>
      <c r="G18" s="166"/>
      <c r="H18" s="167"/>
      <c r="I18" s="170"/>
      <c r="J18" s="170"/>
      <c r="K18" s="193">
        <v>4</v>
      </c>
      <c r="L18" s="194" t="s">
        <v>1943</v>
      </c>
      <c r="M18" s="193">
        <v>1</v>
      </c>
      <c r="N18" s="194" t="s">
        <v>1944</v>
      </c>
      <c r="O18" s="195">
        <v>150</v>
      </c>
      <c r="P18" s="195">
        <f t="shared" si="1"/>
        <v>600</v>
      </c>
      <c r="Q18" s="171" t="s">
        <v>1630</v>
      </c>
      <c r="R18" s="266" t="s">
        <v>1945</v>
      </c>
      <c r="S18" s="267"/>
    </row>
    <row r="19" spans="2:19" s="145" customFormat="1">
      <c r="B19" s="287"/>
      <c r="C19" s="274"/>
      <c r="D19" s="165" t="s">
        <v>40</v>
      </c>
      <c r="E19" s="166">
        <v>1</v>
      </c>
      <c r="F19" s="167" t="s">
        <v>27</v>
      </c>
      <c r="G19" s="166">
        <v>2</v>
      </c>
      <c r="H19" s="167" t="s">
        <v>38</v>
      </c>
      <c r="I19" s="170">
        <v>1200</v>
      </c>
      <c r="J19" s="170">
        <f t="shared" ref="J19" si="3">E19*G19*I19</f>
        <v>2400</v>
      </c>
      <c r="K19" s="193">
        <v>1</v>
      </c>
      <c r="L19" s="194" t="s">
        <v>27</v>
      </c>
      <c r="M19" s="193">
        <v>1</v>
      </c>
      <c r="N19" s="194" t="s">
        <v>38</v>
      </c>
      <c r="O19" s="195">
        <v>1200</v>
      </c>
      <c r="P19" s="195">
        <f t="shared" ref="P19:P21" si="4">K19*M19*O19</f>
        <v>1200</v>
      </c>
      <c r="Q19" s="171" t="s">
        <v>41</v>
      </c>
      <c r="R19" s="266" t="s">
        <v>2126</v>
      </c>
      <c r="S19" s="267"/>
    </row>
    <row r="20" spans="2:19" s="145" customFormat="1">
      <c r="B20" s="287"/>
      <c r="C20" s="273" t="s">
        <v>2124</v>
      </c>
      <c r="D20" s="223" t="s">
        <v>2163</v>
      </c>
      <c r="E20" s="199"/>
      <c r="F20" s="200"/>
      <c r="G20" s="199"/>
      <c r="H20" s="200"/>
      <c r="I20" s="201"/>
      <c r="J20" s="201"/>
      <c r="K20" s="199">
        <v>1</v>
      </c>
      <c r="L20" s="200" t="s">
        <v>1743</v>
      </c>
      <c r="M20" s="199">
        <v>1</v>
      </c>
      <c r="N20" s="200" t="s">
        <v>1744</v>
      </c>
      <c r="O20" s="201">
        <v>1127.83</v>
      </c>
      <c r="P20" s="201">
        <f t="shared" si="4"/>
        <v>1127.83</v>
      </c>
      <c r="Q20" s="202" t="s">
        <v>2125</v>
      </c>
      <c r="R20" s="204" t="s">
        <v>1866</v>
      </c>
      <c r="S20" s="260" t="s">
        <v>2144</v>
      </c>
    </row>
    <row r="21" spans="2:19" s="145" customFormat="1" ht="30">
      <c r="B21" s="287"/>
      <c r="C21" s="274"/>
      <c r="D21" s="203" t="s">
        <v>2135</v>
      </c>
      <c r="E21" s="199"/>
      <c r="F21" s="200"/>
      <c r="G21" s="199"/>
      <c r="H21" s="200"/>
      <c r="I21" s="201"/>
      <c r="J21" s="201"/>
      <c r="K21" s="199">
        <v>1</v>
      </c>
      <c r="L21" s="200" t="s">
        <v>1743</v>
      </c>
      <c r="M21" s="199">
        <v>1</v>
      </c>
      <c r="N21" s="200" t="s">
        <v>1744</v>
      </c>
      <c r="O21" s="201">
        <v>2403.37</v>
      </c>
      <c r="P21" s="201">
        <f t="shared" si="4"/>
        <v>2403.37</v>
      </c>
      <c r="Q21" s="202" t="s">
        <v>2127</v>
      </c>
      <c r="R21" s="204" t="s">
        <v>1866</v>
      </c>
      <c r="S21" s="260" t="s">
        <v>2143</v>
      </c>
    </row>
    <row r="22" spans="2:19" s="145" customFormat="1">
      <c r="B22" s="287"/>
      <c r="C22" s="275" t="s">
        <v>42</v>
      </c>
      <c r="D22" s="275"/>
      <c r="E22" s="275"/>
      <c r="F22" s="275"/>
      <c r="G22" s="275"/>
      <c r="H22" s="275"/>
      <c r="I22" s="275"/>
      <c r="J22" s="173">
        <f>SUM(J8:J21)</f>
        <v>16700</v>
      </c>
      <c r="K22" s="196"/>
      <c r="L22" s="196"/>
      <c r="M22" s="196"/>
      <c r="N22" s="196"/>
      <c r="O22" s="196"/>
      <c r="P22" s="196">
        <f>SUM(P8:P21)</f>
        <v>26781.200000000001</v>
      </c>
      <c r="Q22" s="171"/>
      <c r="R22" s="172"/>
      <c r="S22" s="260"/>
    </row>
    <row r="23" spans="2:19" s="145" customFormat="1" ht="18" customHeight="1">
      <c r="B23" s="287" t="s">
        <v>43</v>
      </c>
      <c r="C23" s="273" t="s">
        <v>44</v>
      </c>
      <c r="D23" s="165" t="s">
        <v>1858</v>
      </c>
      <c r="E23" s="166">
        <v>29</v>
      </c>
      <c r="F23" s="167" t="s">
        <v>45</v>
      </c>
      <c r="G23" s="166">
        <v>2</v>
      </c>
      <c r="H23" s="167" t="s">
        <v>46</v>
      </c>
      <c r="I23" s="170">
        <v>1100</v>
      </c>
      <c r="J23" s="170">
        <f>E23*G23*I23</f>
        <v>63800</v>
      </c>
      <c r="K23" s="193">
        <v>45</v>
      </c>
      <c r="L23" s="194" t="s">
        <v>1859</v>
      </c>
      <c r="M23" s="193">
        <v>1</v>
      </c>
      <c r="N23" s="194" t="s">
        <v>1744</v>
      </c>
      <c r="O23" s="195">
        <v>1100</v>
      </c>
      <c r="P23" s="195">
        <f>K23*M23*O23</f>
        <v>49500</v>
      </c>
      <c r="Q23" s="171" t="s">
        <v>1861</v>
      </c>
      <c r="R23" s="261" t="s">
        <v>23</v>
      </c>
      <c r="S23" s="263" t="s">
        <v>2167</v>
      </c>
    </row>
    <row r="24" spans="2:19" s="145" customFormat="1" ht="30">
      <c r="B24" s="287"/>
      <c r="C24" s="276"/>
      <c r="D24" s="165" t="s">
        <v>47</v>
      </c>
      <c r="E24" s="166">
        <v>6</v>
      </c>
      <c r="F24" s="167" t="s">
        <v>45</v>
      </c>
      <c r="G24" s="166">
        <v>2</v>
      </c>
      <c r="H24" s="167" t="s">
        <v>46</v>
      </c>
      <c r="I24" s="170">
        <v>1100</v>
      </c>
      <c r="J24" s="170">
        <f t="shared" ref="J24:J28" si="5">E24*G24*I24</f>
        <v>13200</v>
      </c>
      <c r="K24" s="193">
        <v>13</v>
      </c>
      <c r="L24" s="194" t="s">
        <v>1859</v>
      </c>
      <c r="M24" s="193">
        <v>1</v>
      </c>
      <c r="N24" s="194" t="s">
        <v>1744</v>
      </c>
      <c r="O24" s="195">
        <v>1100</v>
      </c>
      <c r="P24" s="195">
        <f>K24*M24*O24-5200</f>
        <v>9100</v>
      </c>
      <c r="Q24" s="171" t="s">
        <v>1860</v>
      </c>
      <c r="R24" s="261" t="s">
        <v>23</v>
      </c>
      <c r="S24" s="263" t="s">
        <v>2167</v>
      </c>
    </row>
    <row r="25" spans="2:19" s="145" customFormat="1">
      <c r="B25" s="287"/>
      <c r="C25" s="274"/>
      <c r="D25" s="165" t="s">
        <v>48</v>
      </c>
      <c r="E25" s="166">
        <v>35</v>
      </c>
      <c r="F25" s="167" t="s">
        <v>45</v>
      </c>
      <c r="G25" s="166">
        <v>1</v>
      </c>
      <c r="H25" s="167" t="s">
        <v>49</v>
      </c>
      <c r="I25" s="170">
        <v>68</v>
      </c>
      <c r="J25" s="170">
        <f t="shared" si="5"/>
        <v>2380</v>
      </c>
      <c r="K25" s="193">
        <v>27</v>
      </c>
      <c r="L25" s="194" t="s">
        <v>45</v>
      </c>
      <c r="M25" s="193">
        <v>1</v>
      </c>
      <c r="N25" s="194" t="s">
        <v>49</v>
      </c>
      <c r="O25" s="195">
        <v>98</v>
      </c>
      <c r="P25" s="195">
        <f t="shared" ref="P25:P30" si="6">K25*M25*O25</f>
        <v>2646</v>
      </c>
      <c r="Q25" s="171"/>
      <c r="R25" s="261" t="s">
        <v>23</v>
      </c>
      <c r="S25" s="263" t="s">
        <v>2167</v>
      </c>
    </row>
    <row r="26" spans="2:19" s="145" customFormat="1">
      <c r="B26" s="287"/>
      <c r="C26" s="165" t="s">
        <v>50</v>
      </c>
      <c r="D26" s="165" t="s">
        <v>51</v>
      </c>
      <c r="E26" s="166">
        <v>1</v>
      </c>
      <c r="F26" s="167" t="s">
        <v>52</v>
      </c>
      <c r="G26" s="166">
        <v>1</v>
      </c>
      <c r="H26" s="167" t="s">
        <v>53</v>
      </c>
      <c r="I26" s="170">
        <v>28000</v>
      </c>
      <c r="J26" s="170">
        <f t="shared" si="5"/>
        <v>28000</v>
      </c>
      <c r="K26" s="193">
        <v>1</v>
      </c>
      <c r="L26" s="194" t="s">
        <v>52</v>
      </c>
      <c r="M26" s="193">
        <v>1</v>
      </c>
      <c r="N26" s="194" t="s">
        <v>53</v>
      </c>
      <c r="O26" s="195">
        <v>25000</v>
      </c>
      <c r="P26" s="195">
        <f t="shared" si="6"/>
        <v>25000</v>
      </c>
      <c r="Q26" s="171"/>
      <c r="R26" s="261" t="s">
        <v>23</v>
      </c>
      <c r="S26" s="263" t="s">
        <v>2167</v>
      </c>
    </row>
    <row r="27" spans="2:19" s="145" customFormat="1">
      <c r="B27" s="287"/>
      <c r="C27" s="273" t="s">
        <v>54</v>
      </c>
      <c r="D27" s="165" t="s">
        <v>55</v>
      </c>
      <c r="E27" s="166">
        <v>20</v>
      </c>
      <c r="F27" s="167" t="s">
        <v>21</v>
      </c>
      <c r="G27" s="166">
        <v>1</v>
      </c>
      <c r="H27" s="167" t="s">
        <v>56</v>
      </c>
      <c r="I27" s="170">
        <v>138</v>
      </c>
      <c r="J27" s="170">
        <f t="shared" si="5"/>
        <v>2760</v>
      </c>
      <c r="K27" s="193">
        <v>1</v>
      </c>
      <c r="L27" s="194" t="s">
        <v>1863</v>
      </c>
      <c r="M27" s="193">
        <v>1</v>
      </c>
      <c r="N27" s="194" t="s">
        <v>56</v>
      </c>
      <c r="O27" s="195">
        <v>5898</v>
      </c>
      <c r="P27" s="195">
        <f>K27*M27*O27</f>
        <v>5898</v>
      </c>
      <c r="Q27" s="171" t="s">
        <v>1862</v>
      </c>
      <c r="R27" s="261" t="s">
        <v>23</v>
      </c>
      <c r="S27" s="263" t="s">
        <v>2167</v>
      </c>
    </row>
    <row r="28" spans="2:19" s="145" customFormat="1">
      <c r="B28" s="287"/>
      <c r="C28" s="276"/>
      <c r="D28" s="165" t="s">
        <v>57</v>
      </c>
      <c r="E28" s="166">
        <v>30</v>
      </c>
      <c r="F28" s="167" t="s">
        <v>21</v>
      </c>
      <c r="G28" s="166">
        <v>1</v>
      </c>
      <c r="H28" s="167" t="s">
        <v>56</v>
      </c>
      <c r="I28" s="170">
        <v>98</v>
      </c>
      <c r="J28" s="170">
        <f t="shared" si="5"/>
        <v>2940</v>
      </c>
      <c r="K28" s="193">
        <v>1</v>
      </c>
      <c r="L28" s="194" t="s">
        <v>1743</v>
      </c>
      <c r="M28" s="193">
        <v>1</v>
      </c>
      <c r="N28" s="194" t="s">
        <v>1744</v>
      </c>
      <c r="O28" s="195">
        <v>1392</v>
      </c>
      <c r="P28" s="195">
        <f>K28*M28*O28</f>
        <v>1392</v>
      </c>
      <c r="Q28" s="171" t="s">
        <v>2156</v>
      </c>
      <c r="R28" s="172" t="s">
        <v>23</v>
      </c>
      <c r="S28" s="268" t="s">
        <v>2168</v>
      </c>
    </row>
    <row r="29" spans="2:19" s="145" customFormat="1" ht="18" customHeight="1">
      <c r="B29" s="287"/>
      <c r="C29" s="276"/>
      <c r="D29" s="165" t="s">
        <v>58</v>
      </c>
      <c r="E29" s="166">
        <v>39</v>
      </c>
      <c r="F29" s="167" t="s">
        <v>21</v>
      </c>
      <c r="G29" s="166">
        <v>1</v>
      </c>
      <c r="H29" s="167" t="s">
        <v>56</v>
      </c>
      <c r="I29" s="170">
        <v>88</v>
      </c>
      <c r="J29" s="170">
        <f t="shared" ref="J29:J31" si="7">E29*G29*I29</f>
        <v>3432</v>
      </c>
      <c r="K29" s="193">
        <v>1</v>
      </c>
      <c r="L29" s="194" t="s">
        <v>1743</v>
      </c>
      <c r="M29" s="193">
        <v>1</v>
      </c>
      <c r="N29" s="194" t="s">
        <v>1744</v>
      </c>
      <c r="O29" s="195">
        <v>596</v>
      </c>
      <c r="P29" s="195">
        <f t="shared" ref="P29" si="8">K29*M29*O29</f>
        <v>596</v>
      </c>
      <c r="Q29" s="171" t="s">
        <v>2142</v>
      </c>
      <c r="R29" s="259" t="s">
        <v>23</v>
      </c>
      <c r="S29" s="270" t="s">
        <v>2166</v>
      </c>
    </row>
    <row r="30" spans="2:19" s="145" customFormat="1">
      <c r="B30" s="287"/>
      <c r="C30" s="274"/>
      <c r="D30" s="165" t="s">
        <v>59</v>
      </c>
      <c r="E30" s="166">
        <v>4</v>
      </c>
      <c r="F30" s="167" t="s">
        <v>60</v>
      </c>
      <c r="G30" s="166">
        <v>1</v>
      </c>
      <c r="H30" s="167" t="s">
        <v>56</v>
      </c>
      <c r="I30" s="170">
        <v>4888</v>
      </c>
      <c r="J30" s="170">
        <f t="shared" si="7"/>
        <v>19552</v>
      </c>
      <c r="K30" s="193">
        <v>1</v>
      </c>
      <c r="L30" s="194" t="s">
        <v>1743</v>
      </c>
      <c r="M30" s="193">
        <v>1</v>
      </c>
      <c r="N30" s="194" t="s">
        <v>56</v>
      </c>
      <c r="O30" s="195">
        <v>14822</v>
      </c>
      <c r="P30" s="195">
        <f t="shared" si="6"/>
        <v>14822</v>
      </c>
      <c r="Q30" s="171" t="s">
        <v>2136</v>
      </c>
      <c r="R30" s="259" t="s">
        <v>23</v>
      </c>
      <c r="S30" s="271"/>
    </row>
    <row r="31" spans="2:19" s="145" customFormat="1" ht="18" hidden="1" customHeight="1">
      <c r="B31" s="287"/>
      <c r="C31" s="168" t="s">
        <v>61</v>
      </c>
      <c r="D31" s="165" t="s">
        <v>62</v>
      </c>
      <c r="E31" s="166">
        <v>39</v>
      </c>
      <c r="F31" s="167" t="s">
        <v>21</v>
      </c>
      <c r="G31" s="166">
        <v>1</v>
      </c>
      <c r="H31" s="167" t="s">
        <v>56</v>
      </c>
      <c r="I31" s="170">
        <v>200</v>
      </c>
      <c r="J31" s="170">
        <f t="shared" si="7"/>
        <v>7800</v>
      </c>
      <c r="K31" s="205"/>
      <c r="L31" s="206"/>
      <c r="M31" s="205"/>
      <c r="N31" s="206"/>
      <c r="O31" s="190"/>
      <c r="P31" s="190"/>
      <c r="Q31" s="191"/>
      <c r="R31" s="172"/>
      <c r="S31" s="256"/>
    </row>
    <row r="32" spans="2:19" s="145" customFormat="1">
      <c r="B32" s="287"/>
      <c r="C32" s="275" t="s">
        <v>63</v>
      </c>
      <c r="D32" s="275"/>
      <c r="E32" s="275"/>
      <c r="F32" s="275"/>
      <c r="G32" s="275"/>
      <c r="H32" s="275"/>
      <c r="I32" s="275"/>
      <c r="J32" s="173">
        <f>SUM(J23:J31)</f>
        <v>143864</v>
      </c>
      <c r="K32" s="196"/>
      <c r="L32" s="196"/>
      <c r="M32" s="196"/>
      <c r="N32" s="196"/>
      <c r="O32" s="196"/>
      <c r="P32" s="196">
        <f>SUM(P23:P31)</f>
        <v>108954</v>
      </c>
      <c r="Q32" s="171"/>
      <c r="R32" s="172"/>
      <c r="S32" s="256"/>
    </row>
    <row r="33" spans="2:19" s="145" customFormat="1">
      <c r="B33" s="287" t="s">
        <v>64</v>
      </c>
      <c r="C33" s="273" t="s">
        <v>65</v>
      </c>
      <c r="D33" s="165" t="s">
        <v>66</v>
      </c>
      <c r="E33" s="166">
        <v>15</v>
      </c>
      <c r="F33" s="167" t="s">
        <v>67</v>
      </c>
      <c r="G33" s="166">
        <v>1</v>
      </c>
      <c r="H33" s="167" t="s">
        <v>56</v>
      </c>
      <c r="I33" s="170">
        <v>164</v>
      </c>
      <c r="J33" s="170">
        <f>E33*G33*I33</f>
        <v>2460</v>
      </c>
      <c r="K33" s="193">
        <v>15</v>
      </c>
      <c r="L33" s="194" t="s">
        <v>67</v>
      </c>
      <c r="M33" s="193">
        <v>1</v>
      </c>
      <c r="N33" s="194" t="s">
        <v>56</v>
      </c>
      <c r="O33" s="195">
        <v>164</v>
      </c>
      <c r="P33" s="195">
        <f>K33*M33*O33</f>
        <v>2460</v>
      </c>
      <c r="Q33" s="171"/>
      <c r="R33" s="172" t="s">
        <v>68</v>
      </c>
      <c r="S33" s="256"/>
    </row>
    <row r="34" spans="2:19" s="145" customFormat="1">
      <c r="B34" s="287"/>
      <c r="C34" s="276"/>
      <c r="D34" s="165" t="s">
        <v>69</v>
      </c>
      <c r="E34" s="166">
        <v>5</v>
      </c>
      <c r="F34" s="167" t="s">
        <v>70</v>
      </c>
      <c r="G34" s="166">
        <v>1</v>
      </c>
      <c r="H34" s="167" t="s">
        <v>56</v>
      </c>
      <c r="I34" s="170">
        <v>35</v>
      </c>
      <c r="J34" s="170">
        <f t="shared" ref="J34:J80" si="9">E34*G34*I34</f>
        <v>175</v>
      </c>
      <c r="K34" s="193">
        <v>5</v>
      </c>
      <c r="L34" s="194" t="s">
        <v>70</v>
      </c>
      <c r="M34" s="193">
        <v>1</v>
      </c>
      <c r="N34" s="194" t="s">
        <v>56</v>
      </c>
      <c r="O34" s="195">
        <v>35</v>
      </c>
      <c r="P34" s="195">
        <f t="shared" ref="P34:P76" si="10">K34*M34*O34</f>
        <v>175</v>
      </c>
      <c r="Q34" s="171"/>
      <c r="R34" s="172" t="s">
        <v>71</v>
      </c>
      <c r="S34" s="256"/>
    </row>
    <row r="35" spans="2:19" s="145" customFormat="1">
      <c r="B35" s="287"/>
      <c r="C35" s="165" t="s">
        <v>72</v>
      </c>
      <c r="D35" s="165" t="s">
        <v>73</v>
      </c>
      <c r="E35" s="165">
        <v>5</v>
      </c>
      <c r="F35" s="165" t="s">
        <v>70</v>
      </c>
      <c r="G35" s="165">
        <v>1</v>
      </c>
      <c r="H35" s="165" t="s">
        <v>56</v>
      </c>
      <c r="I35" s="170">
        <v>300</v>
      </c>
      <c r="J35" s="170">
        <f t="shared" si="9"/>
        <v>1500</v>
      </c>
      <c r="K35" s="197">
        <v>7</v>
      </c>
      <c r="L35" s="197" t="s">
        <v>70</v>
      </c>
      <c r="M35" s="197">
        <v>1</v>
      </c>
      <c r="N35" s="197" t="s">
        <v>56</v>
      </c>
      <c r="O35" s="195">
        <v>300</v>
      </c>
      <c r="P35" s="195">
        <f t="shared" si="10"/>
        <v>2100</v>
      </c>
      <c r="Q35" s="171" t="s">
        <v>74</v>
      </c>
      <c r="R35" s="172" t="s">
        <v>75</v>
      </c>
      <c r="S35" s="256"/>
    </row>
    <row r="36" spans="2:19" s="145" customFormat="1">
      <c r="B36" s="287"/>
      <c r="C36" s="273" t="s">
        <v>76</v>
      </c>
      <c r="D36" s="165" t="s">
        <v>77</v>
      </c>
      <c r="E36" s="166">
        <v>24</v>
      </c>
      <c r="F36" s="167" t="s">
        <v>67</v>
      </c>
      <c r="G36" s="166">
        <v>1</v>
      </c>
      <c r="H36" s="167" t="s">
        <v>56</v>
      </c>
      <c r="I36" s="170">
        <v>100</v>
      </c>
      <c r="J36" s="170">
        <f t="shared" si="9"/>
        <v>2400</v>
      </c>
      <c r="K36" s="193">
        <v>24</v>
      </c>
      <c r="L36" s="194" t="s">
        <v>67</v>
      </c>
      <c r="M36" s="193">
        <v>1</v>
      </c>
      <c r="N36" s="194" t="s">
        <v>56</v>
      </c>
      <c r="O36" s="195">
        <v>100</v>
      </c>
      <c r="P36" s="195">
        <f t="shared" si="10"/>
        <v>2400</v>
      </c>
      <c r="Q36" s="171"/>
      <c r="R36" s="172" t="s">
        <v>78</v>
      </c>
      <c r="S36" s="256"/>
    </row>
    <row r="37" spans="2:19" s="145" customFormat="1">
      <c r="B37" s="287"/>
      <c r="C37" s="276"/>
      <c r="D37" s="165" t="s">
        <v>79</v>
      </c>
      <c r="E37" s="166">
        <v>30</v>
      </c>
      <c r="F37" s="167" t="s">
        <v>67</v>
      </c>
      <c r="G37" s="166">
        <v>1</v>
      </c>
      <c r="H37" s="167" t="s">
        <v>56</v>
      </c>
      <c r="I37" s="170">
        <v>25</v>
      </c>
      <c r="J37" s="170">
        <f t="shared" si="9"/>
        <v>750</v>
      </c>
      <c r="K37" s="193">
        <v>30</v>
      </c>
      <c r="L37" s="194" t="s">
        <v>67</v>
      </c>
      <c r="M37" s="193">
        <v>1</v>
      </c>
      <c r="N37" s="194" t="s">
        <v>56</v>
      </c>
      <c r="O37" s="195">
        <v>25</v>
      </c>
      <c r="P37" s="195">
        <f t="shared" si="10"/>
        <v>750</v>
      </c>
      <c r="Q37" s="171"/>
      <c r="R37" s="172" t="s">
        <v>80</v>
      </c>
      <c r="S37" s="256"/>
    </row>
    <row r="38" spans="2:19" s="145" customFormat="1">
      <c r="B38" s="287"/>
      <c r="C38" s="276"/>
      <c r="D38" s="165" t="s">
        <v>81</v>
      </c>
      <c r="E38" s="166">
        <v>2</v>
      </c>
      <c r="F38" s="167" t="s">
        <v>82</v>
      </c>
      <c r="G38" s="166">
        <v>2</v>
      </c>
      <c r="H38" s="167" t="s">
        <v>83</v>
      </c>
      <c r="I38" s="170">
        <v>130</v>
      </c>
      <c r="J38" s="170">
        <f t="shared" ref="J38" si="11">E38*G38*I38</f>
        <v>520</v>
      </c>
      <c r="K38" s="193">
        <v>2</v>
      </c>
      <c r="L38" s="194" t="s">
        <v>82</v>
      </c>
      <c r="M38" s="193">
        <v>2</v>
      </c>
      <c r="N38" s="194" t="s">
        <v>83</v>
      </c>
      <c r="O38" s="195">
        <v>130</v>
      </c>
      <c r="P38" s="195">
        <f t="shared" ref="P38" si="12">K38*M38*O38</f>
        <v>520</v>
      </c>
      <c r="Q38" s="171"/>
      <c r="R38" s="172" t="s">
        <v>2149</v>
      </c>
      <c r="S38" s="256"/>
    </row>
    <row r="39" spans="2:19" s="145" customFormat="1">
      <c r="B39" s="287"/>
      <c r="C39" s="276"/>
      <c r="D39" s="203" t="s">
        <v>1864</v>
      </c>
      <c r="E39" s="199"/>
      <c r="F39" s="200"/>
      <c r="G39" s="199"/>
      <c r="H39" s="200"/>
      <c r="I39" s="201"/>
      <c r="J39" s="201"/>
      <c r="K39" s="199">
        <v>6</v>
      </c>
      <c r="L39" s="200" t="s">
        <v>82</v>
      </c>
      <c r="M39" s="199">
        <v>1</v>
      </c>
      <c r="N39" s="200" t="s">
        <v>83</v>
      </c>
      <c r="O39" s="201">
        <v>130</v>
      </c>
      <c r="P39" s="201">
        <f t="shared" si="10"/>
        <v>780</v>
      </c>
      <c r="Q39" s="202"/>
      <c r="R39" s="204" t="s">
        <v>2149</v>
      </c>
      <c r="S39" s="256"/>
    </row>
    <row r="40" spans="2:19" s="145" customFormat="1">
      <c r="B40" s="287"/>
      <c r="C40" s="273" t="s">
        <v>85</v>
      </c>
      <c r="D40" s="165" t="s">
        <v>86</v>
      </c>
      <c r="E40" s="166">
        <v>1</v>
      </c>
      <c r="F40" s="167" t="s">
        <v>87</v>
      </c>
      <c r="G40" s="166">
        <v>1</v>
      </c>
      <c r="H40" s="167" t="s">
        <v>52</v>
      </c>
      <c r="I40" s="170">
        <v>2370</v>
      </c>
      <c r="J40" s="170">
        <f t="shared" si="9"/>
        <v>2370</v>
      </c>
      <c r="K40" s="193">
        <v>1</v>
      </c>
      <c r="L40" s="194" t="s">
        <v>87</v>
      </c>
      <c r="M40" s="193">
        <v>1</v>
      </c>
      <c r="N40" s="194" t="s">
        <v>52</v>
      </c>
      <c r="O40" s="195">
        <v>2370</v>
      </c>
      <c r="P40" s="195">
        <f t="shared" si="10"/>
        <v>2370</v>
      </c>
      <c r="Q40" s="171"/>
      <c r="R40" s="172" t="s">
        <v>88</v>
      </c>
      <c r="S40" s="256"/>
    </row>
    <row r="41" spans="2:19" s="145" customFormat="1">
      <c r="B41" s="287"/>
      <c r="C41" s="276"/>
      <c r="D41" s="165" t="s">
        <v>89</v>
      </c>
      <c r="E41" s="166">
        <v>1</v>
      </c>
      <c r="F41" s="167" t="s">
        <v>87</v>
      </c>
      <c r="G41" s="166">
        <v>1</v>
      </c>
      <c r="H41" s="167" t="s">
        <v>52</v>
      </c>
      <c r="I41" s="170">
        <v>740</v>
      </c>
      <c r="J41" s="170">
        <f t="shared" si="9"/>
        <v>740</v>
      </c>
      <c r="K41" s="193">
        <v>1</v>
      </c>
      <c r="L41" s="194" t="s">
        <v>87</v>
      </c>
      <c r="M41" s="193">
        <v>1</v>
      </c>
      <c r="N41" s="194" t="s">
        <v>52</v>
      </c>
      <c r="O41" s="195">
        <v>740</v>
      </c>
      <c r="P41" s="195">
        <f t="shared" si="10"/>
        <v>740</v>
      </c>
      <c r="Q41" s="171"/>
      <c r="R41" s="172" t="s">
        <v>90</v>
      </c>
      <c r="S41" s="256"/>
    </row>
    <row r="42" spans="2:19" s="145" customFormat="1">
      <c r="B42" s="287"/>
      <c r="C42" s="276"/>
      <c r="D42" s="165" t="s">
        <v>91</v>
      </c>
      <c r="E42" s="166">
        <v>1</v>
      </c>
      <c r="F42" s="167" t="s">
        <v>92</v>
      </c>
      <c r="G42" s="166">
        <v>1</v>
      </c>
      <c r="H42" s="167" t="s">
        <v>52</v>
      </c>
      <c r="I42" s="170">
        <v>450</v>
      </c>
      <c r="J42" s="170">
        <f t="shared" si="9"/>
        <v>450</v>
      </c>
      <c r="K42" s="193">
        <v>1</v>
      </c>
      <c r="L42" s="194" t="s">
        <v>92</v>
      </c>
      <c r="M42" s="193">
        <v>1</v>
      </c>
      <c r="N42" s="194" t="s">
        <v>52</v>
      </c>
      <c r="O42" s="195">
        <v>450</v>
      </c>
      <c r="P42" s="195">
        <f t="shared" si="10"/>
        <v>450</v>
      </c>
      <c r="Q42" s="171"/>
      <c r="R42" s="172" t="s">
        <v>93</v>
      </c>
      <c r="S42" s="256"/>
    </row>
    <row r="43" spans="2:19" s="145" customFormat="1">
      <c r="B43" s="287"/>
      <c r="C43" s="276"/>
      <c r="D43" s="165" t="s">
        <v>94</v>
      </c>
      <c r="E43" s="166">
        <v>1</v>
      </c>
      <c r="F43" s="167" t="s">
        <v>21</v>
      </c>
      <c r="G43" s="166">
        <v>1</v>
      </c>
      <c r="H43" s="167" t="s">
        <v>52</v>
      </c>
      <c r="I43" s="170">
        <v>500</v>
      </c>
      <c r="J43" s="170">
        <f t="shared" si="9"/>
        <v>500</v>
      </c>
      <c r="K43" s="193">
        <v>1</v>
      </c>
      <c r="L43" s="194" t="s">
        <v>21</v>
      </c>
      <c r="M43" s="193">
        <v>1</v>
      </c>
      <c r="N43" s="194" t="s">
        <v>52</v>
      </c>
      <c r="O43" s="195">
        <v>500</v>
      </c>
      <c r="P43" s="195">
        <f t="shared" si="10"/>
        <v>500</v>
      </c>
      <c r="Q43" s="171"/>
      <c r="R43" s="172" t="s">
        <v>95</v>
      </c>
      <c r="S43" s="256"/>
    </row>
    <row r="44" spans="2:19" s="145" customFormat="1">
      <c r="B44" s="287"/>
      <c r="C44" s="276"/>
      <c r="D44" s="165" t="s">
        <v>96</v>
      </c>
      <c r="E44" s="166">
        <v>1</v>
      </c>
      <c r="F44" s="167" t="s">
        <v>87</v>
      </c>
      <c r="G44" s="166">
        <v>1</v>
      </c>
      <c r="H44" s="167" t="s">
        <v>52</v>
      </c>
      <c r="I44" s="170">
        <v>320</v>
      </c>
      <c r="J44" s="170">
        <f t="shared" si="9"/>
        <v>320</v>
      </c>
      <c r="K44" s="193">
        <v>1</v>
      </c>
      <c r="L44" s="194" t="s">
        <v>87</v>
      </c>
      <c r="M44" s="193">
        <v>1</v>
      </c>
      <c r="N44" s="194" t="s">
        <v>52</v>
      </c>
      <c r="O44" s="195">
        <v>320</v>
      </c>
      <c r="P44" s="195">
        <f t="shared" si="10"/>
        <v>320</v>
      </c>
      <c r="Q44" s="171"/>
      <c r="R44" s="172" t="s">
        <v>97</v>
      </c>
      <c r="S44" s="256"/>
    </row>
    <row r="45" spans="2:19" s="145" customFormat="1">
      <c r="B45" s="287"/>
      <c r="C45" s="276"/>
      <c r="D45" s="165" t="s">
        <v>98</v>
      </c>
      <c r="E45" s="166">
        <v>4</v>
      </c>
      <c r="F45" s="167" t="s">
        <v>99</v>
      </c>
      <c r="G45" s="166">
        <v>1</v>
      </c>
      <c r="H45" s="167" t="s">
        <v>52</v>
      </c>
      <c r="I45" s="170">
        <v>700</v>
      </c>
      <c r="J45" s="170">
        <f t="shared" si="9"/>
        <v>2800</v>
      </c>
      <c r="K45" s="193">
        <v>4</v>
      </c>
      <c r="L45" s="194" t="s">
        <v>99</v>
      </c>
      <c r="M45" s="193">
        <v>1</v>
      </c>
      <c r="N45" s="194" t="s">
        <v>52</v>
      </c>
      <c r="O45" s="195">
        <v>700</v>
      </c>
      <c r="P45" s="195">
        <f t="shared" si="10"/>
        <v>2800</v>
      </c>
      <c r="Q45" s="171"/>
      <c r="R45" s="172" t="s">
        <v>100</v>
      </c>
      <c r="S45" s="256"/>
    </row>
    <row r="46" spans="2:19" s="145" customFormat="1">
      <c r="B46" s="287"/>
      <c r="C46" s="276"/>
      <c r="D46" s="165" t="s">
        <v>101</v>
      </c>
      <c r="E46" s="166">
        <v>2</v>
      </c>
      <c r="F46" s="167" t="s">
        <v>99</v>
      </c>
      <c r="G46" s="166">
        <v>1</v>
      </c>
      <c r="H46" s="167" t="s">
        <v>52</v>
      </c>
      <c r="I46" s="170">
        <v>700</v>
      </c>
      <c r="J46" s="170">
        <f t="shared" si="9"/>
        <v>1400</v>
      </c>
      <c r="K46" s="193">
        <v>2</v>
      </c>
      <c r="L46" s="194" t="s">
        <v>99</v>
      </c>
      <c r="M46" s="193">
        <v>1</v>
      </c>
      <c r="N46" s="194" t="s">
        <v>52</v>
      </c>
      <c r="O46" s="195">
        <v>700</v>
      </c>
      <c r="P46" s="195">
        <f t="shared" si="10"/>
        <v>1400</v>
      </c>
      <c r="Q46" s="171"/>
      <c r="R46" s="172" t="s">
        <v>102</v>
      </c>
      <c r="S46" s="256"/>
    </row>
    <row r="47" spans="2:19" s="145" customFormat="1">
      <c r="B47" s="287"/>
      <c r="C47" s="276"/>
      <c r="D47" s="165" t="s">
        <v>103</v>
      </c>
      <c r="E47" s="166">
        <v>2</v>
      </c>
      <c r="F47" s="167" t="s">
        <v>99</v>
      </c>
      <c r="G47" s="166">
        <v>1</v>
      </c>
      <c r="H47" s="167" t="s">
        <v>52</v>
      </c>
      <c r="I47" s="170">
        <v>600</v>
      </c>
      <c r="J47" s="170">
        <f t="shared" si="9"/>
        <v>1200</v>
      </c>
      <c r="K47" s="193">
        <v>2</v>
      </c>
      <c r="L47" s="194" t="s">
        <v>99</v>
      </c>
      <c r="M47" s="193">
        <v>1</v>
      </c>
      <c r="N47" s="194" t="s">
        <v>52</v>
      </c>
      <c r="O47" s="195">
        <v>600</v>
      </c>
      <c r="P47" s="195">
        <f t="shared" si="10"/>
        <v>1200</v>
      </c>
      <c r="Q47" s="171"/>
      <c r="R47" s="172" t="s">
        <v>104</v>
      </c>
      <c r="S47" s="256"/>
    </row>
    <row r="48" spans="2:19" s="145" customFormat="1">
      <c r="B48" s="287"/>
      <c r="C48" s="276"/>
      <c r="D48" s="165" t="s">
        <v>105</v>
      </c>
      <c r="E48" s="166">
        <v>1</v>
      </c>
      <c r="F48" s="167" t="s">
        <v>106</v>
      </c>
      <c r="G48" s="166">
        <v>1</v>
      </c>
      <c r="H48" s="167" t="s">
        <v>52</v>
      </c>
      <c r="I48" s="170">
        <v>1800</v>
      </c>
      <c r="J48" s="170">
        <f t="shared" si="9"/>
        <v>1800</v>
      </c>
      <c r="K48" s="193">
        <v>1</v>
      </c>
      <c r="L48" s="194" t="s">
        <v>106</v>
      </c>
      <c r="M48" s="193">
        <v>1</v>
      </c>
      <c r="N48" s="194" t="s">
        <v>52</v>
      </c>
      <c r="O48" s="195">
        <v>1800</v>
      </c>
      <c r="P48" s="195">
        <f t="shared" si="10"/>
        <v>1800</v>
      </c>
      <c r="Q48" s="171"/>
      <c r="R48" s="172" t="s">
        <v>107</v>
      </c>
      <c r="S48" s="256"/>
    </row>
    <row r="49" spans="2:19" s="145" customFormat="1">
      <c r="B49" s="287"/>
      <c r="C49" s="276"/>
      <c r="D49" s="165" t="s">
        <v>108</v>
      </c>
      <c r="E49" s="166">
        <v>4</v>
      </c>
      <c r="F49" s="167" t="s">
        <v>99</v>
      </c>
      <c r="G49" s="166">
        <v>1</v>
      </c>
      <c r="H49" s="167" t="s">
        <v>52</v>
      </c>
      <c r="I49" s="170">
        <v>200</v>
      </c>
      <c r="J49" s="170">
        <f t="shared" si="9"/>
        <v>800</v>
      </c>
      <c r="K49" s="193">
        <v>4</v>
      </c>
      <c r="L49" s="194" t="s">
        <v>99</v>
      </c>
      <c r="M49" s="193">
        <v>1</v>
      </c>
      <c r="N49" s="194" t="s">
        <v>52</v>
      </c>
      <c r="O49" s="195">
        <v>200</v>
      </c>
      <c r="P49" s="195">
        <f t="shared" si="10"/>
        <v>800</v>
      </c>
      <c r="Q49" s="171"/>
      <c r="R49" s="172" t="s">
        <v>109</v>
      </c>
      <c r="S49" s="256"/>
    </row>
    <row r="50" spans="2:19" s="145" customFormat="1">
      <c r="B50" s="287"/>
      <c r="C50" s="276"/>
      <c r="D50" s="165" t="s">
        <v>110</v>
      </c>
      <c r="E50" s="166">
        <v>1</v>
      </c>
      <c r="F50" s="167" t="s">
        <v>21</v>
      </c>
      <c r="G50" s="166">
        <v>1</v>
      </c>
      <c r="H50" s="167" t="s">
        <v>52</v>
      </c>
      <c r="I50" s="170">
        <v>500</v>
      </c>
      <c r="J50" s="170">
        <f t="shared" si="9"/>
        <v>500</v>
      </c>
      <c r="K50" s="193">
        <v>1</v>
      </c>
      <c r="L50" s="194" t="s">
        <v>21</v>
      </c>
      <c r="M50" s="193">
        <v>1</v>
      </c>
      <c r="N50" s="194" t="s">
        <v>52</v>
      </c>
      <c r="O50" s="195">
        <v>500</v>
      </c>
      <c r="P50" s="195">
        <f t="shared" si="10"/>
        <v>500</v>
      </c>
      <c r="Q50" s="171"/>
      <c r="R50" s="172" t="s">
        <v>95</v>
      </c>
      <c r="S50" s="256"/>
    </row>
    <row r="51" spans="2:19" s="145" customFormat="1">
      <c r="B51" s="287"/>
      <c r="C51" s="276"/>
      <c r="D51" s="165" t="s">
        <v>96</v>
      </c>
      <c r="E51" s="166">
        <v>1</v>
      </c>
      <c r="F51" s="167" t="s">
        <v>87</v>
      </c>
      <c r="G51" s="166">
        <v>1</v>
      </c>
      <c r="H51" s="167" t="s">
        <v>52</v>
      </c>
      <c r="I51" s="170">
        <v>320</v>
      </c>
      <c r="J51" s="170">
        <f t="shared" si="9"/>
        <v>320</v>
      </c>
      <c r="K51" s="193">
        <v>1</v>
      </c>
      <c r="L51" s="194" t="s">
        <v>87</v>
      </c>
      <c r="M51" s="193">
        <v>1</v>
      </c>
      <c r="N51" s="194" t="s">
        <v>52</v>
      </c>
      <c r="O51" s="195">
        <v>320</v>
      </c>
      <c r="P51" s="195">
        <f t="shared" si="10"/>
        <v>320</v>
      </c>
      <c r="Q51" s="171"/>
      <c r="R51" s="172" t="s">
        <v>97</v>
      </c>
      <c r="S51" s="256"/>
    </row>
    <row r="52" spans="2:19" s="145" customFormat="1">
      <c r="B52" s="287"/>
      <c r="C52" s="276"/>
      <c r="D52" s="165" t="s">
        <v>111</v>
      </c>
      <c r="E52" s="166">
        <v>4</v>
      </c>
      <c r="F52" s="167" t="s">
        <v>99</v>
      </c>
      <c r="G52" s="166">
        <v>1</v>
      </c>
      <c r="H52" s="167" t="s">
        <v>52</v>
      </c>
      <c r="I52" s="170">
        <v>500</v>
      </c>
      <c r="J52" s="170">
        <f t="shared" si="9"/>
        <v>2000</v>
      </c>
      <c r="K52" s="193">
        <v>4</v>
      </c>
      <c r="L52" s="194" t="s">
        <v>99</v>
      </c>
      <c r="M52" s="193">
        <v>1</v>
      </c>
      <c r="N52" s="194" t="s">
        <v>52</v>
      </c>
      <c r="O52" s="195">
        <v>500</v>
      </c>
      <c r="P52" s="195">
        <f t="shared" si="10"/>
        <v>2000</v>
      </c>
      <c r="Q52" s="171"/>
      <c r="R52" s="172" t="s">
        <v>112</v>
      </c>
      <c r="S52" s="256"/>
    </row>
    <row r="53" spans="2:19" s="145" customFormat="1">
      <c r="B53" s="287"/>
      <c r="C53" s="276"/>
      <c r="D53" s="165" t="s">
        <v>113</v>
      </c>
      <c r="E53" s="166">
        <v>2</v>
      </c>
      <c r="F53" s="167" t="s">
        <v>114</v>
      </c>
      <c r="G53" s="166">
        <v>1</v>
      </c>
      <c r="H53" s="167" t="s">
        <v>52</v>
      </c>
      <c r="I53" s="170">
        <v>200</v>
      </c>
      <c r="J53" s="170">
        <f t="shared" si="9"/>
        <v>400</v>
      </c>
      <c r="K53" s="193">
        <v>2</v>
      </c>
      <c r="L53" s="194" t="s">
        <v>114</v>
      </c>
      <c r="M53" s="193">
        <v>1</v>
      </c>
      <c r="N53" s="194" t="s">
        <v>52</v>
      </c>
      <c r="O53" s="195">
        <v>200</v>
      </c>
      <c r="P53" s="195">
        <f t="shared" si="10"/>
        <v>400</v>
      </c>
      <c r="Q53" s="171"/>
      <c r="R53" s="172" t="s">
        <v>115</v>
      </c>
      <c r="S53" s="256"/>
    </row>
    <row r="54" spans="2:19" s="145" customFormat="1">
      <c r="B54" s="287"/>
      <c r="C54" s="276"/>
      <c r="D54" s="165" t="s">
        <v>116</v>
      </c>
      <c r="E54" s="166">
        <v>12</v>
      </c>
      <c r="F54" s="167" t="s">
        <v>99</v>
      </c>
      <c r="G54" s="166">
        <v>1</v>
      </c>
      <c r="H54" s="167" t="s">
        <v>52</v>
      </c>
      <c r="I54" s="170">
        <v>400</v>
      </c>
      <c r="J54" s="170">
        <f t="shared" si="9"/>
        <v>4800</v>
      </c>
      <c r="K54" s="193">
        <v>12</v>
      </c>
      <c r="L54" s="194" t="s">
        <v>99</v>
      </c>
      <c r="M54" s="193">
        <v>1</v>
      </c>
      <c r="N54" s="194" t="s">
        <v>52</v>
      </c>
      <c r="O54" s="195">
        <v>400</v>
      </c>
      <c r="P54" s="195">
        <f t="shared" si="10"/>
        <v>4800</v>
      </c>
      <c r="Q54" s="171"/>
      <c r="R54" s="172" t="s">
        <v>117</v>
      </c>
      <c r="S54" s="256"/>
    </row>
    <row r="55" spans="2:19" s="145" customFormat="1">
      <c r="B55" s="287"/>
      <c r="C55" s="276"/>
      <c r="D55" s="165" t="s">
        <v>118</v>
      </c>
      <c r="E55" s="166">
        <v>16</v>
      </c>
      <c r="F55" s="167" t="s">
        <v>99</v>
      </c>
      <c r="G55" s="166">
        <v>1</v>
      </c>
      <c r="H55" s="167" t="s">
        <v>52</v>
      </c>
      <c r="I55" s="170">
        <v>145</v>
      </c>
      <c r="J55" s="170">
        <f t="shared" si="9"/>
        <v>2320</v>
      </c>
      <c r="K55" s="193">
        <v>16</v>
      </c>
      <c r="L55" s="194" t="s">
        <v>99</v>
      </c>
      <c r="M55" s="193">
        <v>1</v>
      </c>
      <c r="N55" s="194" t="s">
        <v>52</v>
      </c>
      <c r="O55" s="195">
        <v>145</v>
      </c>
      <c r="P55" s="195">
        <f t="shared" si="10"/>
        <v>2320</v>
      </c>
      <c r="Q55" s="171"/>
      <c r="R55" s="172" t="s">
        <v>119</v>
      </c>
      <c r="S55" s="256"/>
    </row>
    <row r="56" spans="2:19" s="145" customFormat="1">
      <c r="B56" s="287"/>
      <c r="C56" s="276"/>
      <c r="D56" s="165" t="s">
        <v>120</v>
      </c>
      <c r="E56" s="166">
        <v>30</v>
      </c>
      <c r="F56" s="167" t="s">
        <v>121</v>
      </c>
      <c r="G56" s="166">
        <v>1</v>
      </c>
      <c r="H56" s="167" t="s">
        <v>52</v>
      </c>
      <c r="I56" s="170">
        <v>70</v>
      </c>
      <c r="J56" s="170">
        <f t="shared" si="9"/>
        <v>2100</v>
      </c>
      <c r="K56" s="193">
        <v>30</v>
      </c>
      <c r="L56" s="194" t="s">
        <v>121</v>
      </c>
      <c r="M56" s="193">
        <v>1</v>
      </c>
      <c r="N56" s="194" t="s">
        <v>52</v>
      </c>
      <c r="O56" s="195">
        <v>70</v>
      </c>
      <c r="P56" s="195">
        <f t="shared" si="10"/>
        <v>2100</v>
      </c>
      <c r="Q56" s="171"/>
      <c r="R56" s="172" t="s">
        <v>122</v>
      </c>
      <c r="S56" s="256"/>
    </row>
    <row r="57" spans="2:19" s="192" customFormat="1">
      <c r="B57" s="287"/>
      <c r="C57" s="276"/>
      <c r="D57" s="203" t="s">
        <v>1759</v>
      </c>
      <c r="E57" s="199"/>
      <c r="F57" s="200"/>
      <c r="G57" s="199"/>
      <c r="H57" s="200"/>
      <c r="I57" s="201"/>
      <c r="J57" s="201"/>
      <c r="K57" s="199">
        <v>1</v>
      </c>
      <c r="L57" s="200" t="s">
        <v>1743</v>
      </c>
      <c r="M57" s="199">
        <v>1</v>
      </c>
      <c r="N57" s="200" t="s">
        <v>1744</v>
      </c>
      <c r="O57" s="201">
        <v>1000</v>
      </c>
      <c r="P57" s="201">
        <f t="shared" si="10"/>
        <v>1000</v>
      </c>
      <c r="Q57" s="202"/>
      <c r="R57" s="204"/>
      <c r="S57" s="256"/>
    </row>
    <row r="58" spans="2:19" s="145" customFormat="1">
      <c r="B58" s="287"/>
      <c r="C58" s="276"/>
      <c r="D58" s="165" t="s">
        <v>123</v>
      </c>
      <c r="E58" s="166">
        <v>1</v>
      </c>
      <c r="F58" s="167" t="s">
        <v>21</v>
      </c>
      <c r="G58" s="166">
        <v>1</v>
      </c>
      <c r="H58" s="167" t="s">
        <v>52</v>
      </c>
      <c r="I58" s="170">
        <v>500</v>
      </c>
      <c r="J58" s="170">
        <f t="shared" si="9"/>
        <v>500</v>
      </c>
      <c r="K58" s="193">
        <v>1</v>
      </c>
      <c r="L58" s="194" t="s">
        <v>21</v>
      </c>
      <c r="M58" s="193">
        <v>1</v>
      </c>
      <c r="N58" s="194" t="s">
        <v>52</v>
      </c>
      <c r="O58" s="195">
        <v>500</v>
      </c>
      <c r="P58" s="195">
        <f t="shared" si="10"/>
        <v>500</v>
      </c>
      <c r="Q58" s="171"/>
      <c r="R58" s="172" t="s">
        <v>95</v>
      </c>
      <c r="S58" s="256"/>
    </row>
    <row r="59" spans="2:19" s="145" customFormat="1" ht="18" hidden="1" customHeight="1">
      <c r="B59" s="287"/>
      <c r="C59" s="273" t="s">
        <v>124</v>
      </c>
      <c r="D59" s="165" t="s">
        <v>125</v>
      </c>
      <c r="E59" s="166">
        <v>2</v>
      </c>
      <c r="F59" s="167" t="s">
        <v>99</v>
      </c>
      <c r="G59" s="166">
        <v>1</v>
      </c>
      <c r="H59" s="167" t="s">
        <v>52</v>
      </c>
      <c r="I59" s="170">
        <v>500</v>
      </c>
      <c r="J59" s="170">
        <f t="shared" si="9"/>
        <v>1000</v>
      </c>
      <c r="K59" s="166"/>
      <c r="L59" s="167"/>
      <c r="M59" s="166"/>
      <c r="N59" s="167"/>
      <c r="O59" s="170"/>
      <c r="P59" s="170"/>
      <c r="Q59" s="171"/>
      <c r="R59" s="172"/>
      <c r="S59" s="256"/>
    </row>
    <row r="60" spans="2:19" s="145" customFormat="1" ht="18" hidden="1" customHeight="1">
      <c r="B60" s="287"/>
      <c r="C60" s="276"/>
      <c r="D60" s="165" t="s">
        <v>126</v>
      </c>
      <c r="E60" s="166">
        <v>2</v>
      </c>
      <c r="F60" s="167" t="s">
        <v>99</v>
      </c>
      <c r="G60" s="166">
        <v>1</v>
      </c>
      <c r="H60" s="167" t="s">
        <v>52</v>
      </c>
      <c r="I60" s="170">
        <v>500</v>
      </c>
      <c r="J60" s="170">
        <f t="shared" si="9"/>
        <v>1000</v>
      </c>
      <c r="K60" s="166"/>
      <c r="L60" s="167"/>
      <c r="M60" s="166"/>
      <c r="N60" s="167"/>
      <c r="O60" s="170"/>
      <c r="P60" s="170"/>
      <c r="Q60" s="171"/>
      <c r="R60" s="172"/>
      <c r="S60" s="256"/>
    </row>
    <row r="61" spans="2:19" s="145" customFormat="1" ht="18" hidden="1" customHeight="1">
      <c r="B61" s="287"/>
      <c r="C61" s="276"/>
      <c r="D61" s="165" t="s">
        <v>127</v>
      </c>
      <c r="E61" s="166">
        <v>1</v>
      </c>
      <c r="F61" s="167" t="s">
        <v>106</v>
      </c>
      <c r="G61" s="166">
        <v>1</v>
      </c>
      <c r="H61" s="167" t="s">
        <v>52</v>
      </c>
      <c r="I61" s="170">
        <v>900</v>
      </c>
      <c r="J61" s="170">
        <f t="shared" si="9"/>
        <v>900</v>
      </c>
      <c r="K61" s="166"/>
      <c r="L61" s="167"/>
      <c r="M61" s="166"/>
      <c r="N61" s="167"/>
      <c r="O61" s="170"/>
      <c r="P61" s="170"/>
      <c r="Q61" s="171"/>
      <c r="R61" s="172"/>
      <c r="S61" s="256"/>
    </row>
    <row r="62" spans="2:19" s="145" customFormat="1" ht="18" hidden="1" customHeight="1">
      <c r="B62" s="287"/>
      <c r="C62" s="276"/>
      <c r="D62" s="165" t="s">
        <v>108</v>
      </c>
      <c r="E62" s="166">
        <v>1</v>
      </c>
      <c r="F62" s="167" t="s">
        <v>99</v>
      </c>
      <c r="G62" s="166">
        <v>1</v>
      </c>
      <c r="H62" s="167" t="s">
        <v>52</v>
      </c>
      <c r="I62" s="170">
        <v>200</v>
      </c>
      <c r="J62" s="170">
        <f t="shared" si="9"/>
        <v>200</v>
      </c>
      <c r="K62" s="166"/>
      <c r="L62" s="167"/>
      <c r="M62" s="166"/>
      <c r="N62" s="167"/>
      <c r="O62" s="170"/>
      <c r="P62" s="170"/>
      <c r="Q62" s="171"/>
      <c r="R62" s="172"/>
      <c r="S62" s="256"/>
    </row>
    <row r="63" spans="2:19" s="145" customFormat="1" ht="18" hidden="1" customHeight="1">
      <c r="B63" s="287"/>
      <c r="C63" s="276"/>
      <c r="D63" s="165" t="s">
        <v>110</v>
      </c>
      <c r="E63" s="166">
        <v>1</v>
      </c>
      <c r="F63" s="167" t="s">
        <v>21</v>
      </c>
      <c r="G63" s="166">
        <v>1</v>
      </c>
      <c r="H63" s="167" t="s">
        <v>52</v>
      </c>
      <c r="I63" s="170">
        <v>500</v>
      </c>
      <c r="J63" s="170">
        <f t="shared" si="9"/>
        <v>500</v>
      </c>
      <c r="K63" s="166"/>
      <c r="L63" s="167"/>
      <c r="M63" s="166"/>
      <c r="N63" s="167"/>
      <c r="O63" s="170"/>
      <c r="P63" s="170"/>
      <c r="Q63" s="171"/>
      <c r="R63" s="172"/>
      <c r="S63" s="256"/>
    </row>
    <row r="64" spans="2:19" s="145" customFormat="1" ht="18" hidden="1" customHeight="1">
      <c r="B64" s="287"/>
      <c r="C64" s="276"/>
      <c r="D64" s="165" t="s">
        <v>128</v>
      </c>
      <c r="E64" s="166">
        <v>2</v>
      </c>
      <c r="F64" s="167" t="s">
        <v>83</v>
      </c>
      <c r="G64" s="166">
        <v>1</v>
      </c>
      <c r="H64" s="167" t="s">
        <v>52</v>
      </c>
      <c r="I64" s="170">
        <v>500</v>
      </c>
      <c r="J64" s="170">
        <f t="shared" si="9"/>
        <v>1000</v>
      </c>
      <c r="K64" s="166"/>
      <c r="L64" s="167"/>
      <c r="M64" s="166"/>
      <c r="N64" s="167"/>
      <c r="O64" s="170"/>
      <c r="P64" s="170"/>
      <c r="Q64" s="171"/>
      <c r="R64" s="172"/>
      <c r="S64" s="256"/>
    </row>
    <row r="65" spans="2:19" s="145" customFormat="1" ht="18" hidden="1" customHeight="1">
      <c r="B65" s="287"/>
      <c r="C65" s="276"/>
      <c r="D65" s="165" t="s">
        <v>129</v>
      </c>
      <c r="E65" s="166">
        <v>4</v>
      </c>
      <c r="F65" s="167" t="s">
        <v>99</v>
      </c>
      <c r="G65" s="166">
        <v>1</v>
      </c>
      <c r="H65" s="167" t="s">
        <v>52</v>
      </c>
      <c r="I65" s="170">
        <v>120</v>
      </c>
      <c r="J65" s="170">
        <f t="shared" si="9"/>
        <v>480</v>
      </c>
      <c r="K65" s="166"/>
      <c r="L65" s="167"/>
      <c r="M65" s="166"/>
      <c r="N65" s="167"/>
      <c r="O65" s="170"/>
      <c r="P65" s="170"/>
      <c r="Q65" s="171"/>
      <c r="R65" s="172"/>
      <c r="S65" s="256"/>
    </row>
    <row r="66" spans="2:19" s="145" customFormat="1" ht="18" hidden="1" customHeight="1">
      <c r="B66" s="287"/>
      <c r="C66" s="276"/>
      <c r="D66" s="165" t="s">
        <v>118</v>
      </c>
      <c r="E66" s="166">
        <v>8</v>
      </c>
      <c r="F66" s="167" t="s">
        <v>99</v>
      </c>
      <c r="G66" s="166">
        <v>1</v>
      </c>
      <c r="H66" s="167" t="s">
        <v>52</v>
      </c>
      <c r="I66" s="170">
        <v>145</v>
      </c>
      <c r="J66" s="170">
        <f t="shared" si="9"/>
        <v>1160</v>
      </c>
      <c r="K66" s="166"/>
      <c r="L66" s="167"/>
      <c r="M66" s="166"/>
      <c r="N66" s="167"/>
      <c r="O66" s="170"/>
      <c r="P66" s="170"/>
      <c r="Q66" s="171"/>
      <c r="R66" s="172"/>
      <c r="S66" s="256"/>
    </row>
    <row r="67" spans="2:19" s="145" customFormat="1" ht="18" hidden="1" customHeight="1">
      <c r="B67" s="287"/>
      <c r="C67" s="274"/>
      <c r="D67" s="165" t="s">
        <v>123</v>
      </c>
      <c r="E67" s="166">
        <v>1</v>
      </c>
      <c r="F67" s="167" t="s">
        <v>21</v>
      </c>
      <c r="G67" s="166">
        <v>1</v>
      </c>
      <c r="H67" s="167" t="s">
        <v>52</v>
      </c>
      <c r="I67" s="170">
        <v>500</v>
      </c>
      <c r="J67" s="170">
        <f t="shared" si="9"/>
        <v>500</v>
      </c>
      <c r="K67" s="166"/>
      <c r="L67" s="167"/>
      <c r="M67" s="166"/>
      <c r="N67" s="167"/>
      <c r="O67" s="170"/>
      <c r="P67" s="170"/>
      <c r="Q67" s="171"/>
      <c r="R67" s="172"/>
      <c r="S67" s="256"/>
    </row>
    <row r="68" spans="2:19" s="145" customFormat="1">
      <c r="B68" s="287"/>
      <c r="C68" s="273" t="s">
        <v>130</v>
      </c>
      <c r="D68" s="165" t="s">
        <v>131</v>
      </c>
      <c r="E68" s="166">
        <v>10</v>
      </c>
      <c r="F68" s="167" t="s">
        <v>132</v>
      </c>
      <c r="G68" s="166">
        <v>1</v>
      </c>
      <c r="H68" s="167" t="s">
        <v>52</v>
      </c>
      <c r="I68" s="170">
        <v>300</v>
      </c>
      <c r="J68" s="170">
        <f t="shared" si="9"/>
        <v>3000</v>
      </c>
      <c r="K68" s="193">
        <v>10</v>
      </c>
      <c r="L68" s="194" t="s">
        <v>132</v>
      </c>
      <c r="M68" s="193">
        <v>1</v>
      </c>
      <c r="N68" s="194" t="s">
        <v>52</v>
      </c>
      <c r="O68" s="195">
        <v>300</v>
      </c>
      <c r="P68" s="195">
        <f t="shared" si="10"/>
        <v>3000</v>
      </c>
      <c r="Q68" s="171" t="s">
        <v>1867</v>
      </c>
      <c r="R68" s="172" t="s">
        <v>133</v>
      </c>
      <c r="S68" s="256"/>
    </row>
    <row r="69" spans="2:19" s="145" customFormat="1">
      <c r="B69" s="287"/>
      <c r="C69" s="274"/>
      <c r="D69" s="165" t="s">
        <v>134</v>
      </c>
      <c r="E69" s="166">
        <v>2</v>
      </c>
      <c r="F69" s="167" t="s">
        <v>135</v>
      </c>
      <c r="G69" s="166">
        <v>2</v>
      </c>
      <c r="H69" s="167" t="s">
        <v>136</v>
      </c>
      <c r="I69" s="170">
        <v>500</v>
      </c>
      <c r="J69" s="170">
        <f t="shared" si="9"/>
        <v>2000</v>
      </c>
      <c r="K69" s="193">
        <v>2</v>
      </c>
      <c r="L69" s="194" t="s">
        <v>135</v>
      </c>
      <c r="M69" s="193">
        <v>2</v>
      </c>
      <c r="N69" s="194" t="s">
        <v>136</v>
      </c>
      <c r="O69" s="195">
        <v>500</v>
      </c>
      <c r="P69" s="195">
        <f t="shared" si="10"/>
        <v>2000</v>
      </c>
      <c r="Q69" s="171" t="s">
        <v>1867</v>
      </c>
      <c r="R69" s="172" t="s">
        <v>137</v>
      </c>
      <c r="S69" s="256"/>
    </row>
    <row r="70" spans="2:19" s="145" customFormat="1">
      <c r="B70" s="287"/>
      <c r="C70" s="273" t="s">
        <v>138</v>
      </c>
      <c r="D70" s="165" t="s">
        <v>139</v>
      </c>
      <c r="E70" s="166">
        <v>6</v>
      </c>
      <c r="F70" s="167" t="s">
        <v>21</v>
      </c>
      <c r="G70" s="166">
        <v>1</v>
      </c>
      <c r="H70" s="167" t="s">
        <v>56</v>
      </c>
      <c r="I70" s="170">
        <v>1500</v>
      </c>
      <c r="J70" s="170">
        <f t="shared" si="9"/>
        <v>9000</v>
      </c>
      <c r="K70" s="193">
        <v>8</v>
      </c>
      <c r="L70" s="194" t="s">
        <v>21</v>
      </c>
      <c r="M70" s="193">
        <v>1</v>
      </c>
      <c r="N70" s="194" t="s">
        <v>56</v>
      </c>
      <c r="O70" s="195">
        <v>1500</v>
      </c>
      <c r="P70" s="195">
        <f t="shared" si="10"/>
        <v>12000</v>
      </c>
      <c r="Q70" s="171" t="s">
        <v>1752</v>
      </c>
      <c r="R70" s="264" t="s">
        <v>23</v>
      </c>
      <c r="S70" s="265" t="s">
        <v>2169</v>
      </c>
    </row>
    <row r="71" spans="2:19" s="145" customFormat="1">
      <c r="B71" s="287"/>
      <c r="C71" s="276"/>
      <c r="D71" s="165" t="s">
        <v>140</v>
      </c>
      <c r="E71" s="166">
        <v>6</v>
      </c>
      <c r="F71" s="167" t="s">
        <v>21</v>
      </c>
      <c r="G71" s="166">
        <v>1</v>
      </c>
      <c r="H71" s="167" t="s">
        <v>56</v>
      </c>
      <c r="I71" s="170">
        <v>500</v>
      </c>
      <c r="J71" s="170">
        <f t="shared" si="9"/>
        <v>3000</v>
      </c>
      <c r="K71" s="193">
        <v>8</v>
      </c>
      <c r="L71" s="194" t="s">
        <v>21</v>
      </c>
      <c r="M71" s="193">
        <v>1</v>
      </c>
      <c r="N71" s="194" t="s">
        <v>56</v>
      </c>
      <c r="O71" s="195">
        <v>500</v>
      </c>
      <c r="P71" s="195">
        <f t="shared" si="10"/>
        <v>4000</v>
      </c>
      <c r="Q71" s="171" t="s">
        <v>1753</v>
      </c>
      <c r="R71" s="264" t="s">
        <v>23</v>
      </c>
      <c r="S71" s="265" t="s">
        <v>2169</v>
      </c>
    </row>
    <row r="72" spans="2:19" s="145" customFormat="1">
      <c r="B72" s="287"/>
      <c r="C72" s="276"/>
      <c r="D72" s="165" t="s">
        <v>141</v>
      </c>
      <c r="E72" s="166">
        <v>1</v>
      </c>
      <c r="F72" s="167" t="s">
        <v>21</v>
      </c>
      <c r="G72" s="166">
        <v>1</v>
      </c>
      <c r="H72" s="167" t="s">
        <v>52</v>
      </c>
      <c r="I72" s="170">
        <v>4000</v>
      </c>
      <c r="J72" s="170">
        <f t="shared" si="9"/>
        <v>4000</v>
      </c>
      <c r="K72" s="193">
        <v>1</v>
      </c>
      <c r="L72" s="194" t="s">
        <v>21</v>
      </c>
      <c r="M72" s="193">
        <v>1</v>
      </c>
      <c r="N72" s="194" t="s">
        <v>52</v>
      </c>
      <c r="O72" s="195">
        <v>4000</v>
      </c>
      <c r="P72" s="195">
        <f t="shared" si="10"/>
        <v>4000</v>
      </c>
      <c r="Q72" s="171" t="s">
        <v>1751</v>
      </c>
      <c r="R72" s="254" t="s">
        <v>23</v>
      </c>
      <c r="S72" s="258" t="s">
        <v>2170</v>
      </c>
    </row>
    <row r="73" spans="2:19" s="145" customFormat="1" ht="18" hidden="1" customHeight="1">
      <c r="B73" s="287"/>
      <c r="C73" s="276"/>
      <c r="D73" s="273" t="s">
        <v>142</v>
      </c>
      <c r="E73" s="166">
        <v>4</v>
      </c>
      <c r="F73" s="167" t="s">
        <v>21</v>
      </c>
      <c r="G73" s="166">
        <v>1</v>
      </c>
      <c r="H73" s="167" t="s">
        <v>52</v>
      </c>
      <c r="I73" s="170">
        <v>1500</v>
      </c>
      <c r="J73" s="170">
        <f t="shared" si="9"/>
        <v>6000</v>
      </c>
      <c r="K73" s="166"/>
      <c r="L73" s="167"/>
      <c r="M73" s="166"/>
      <c r="N73" s="167"/>
      <c r="O73" s="170"/>
      <c r="P73" s="170"/>
      <c r="Q73" s="171"/>
      <c r="R73" s="172"/>
      <c r="S73" s="256"/>
    </row>
    <row r="74" spans="2:19" s="145" customFormat="1" ht="18" hidden="1" customHeight="1">
      <c r="B74" s="287"/>
      <c r="C74" s="274"/>
      <c r="D74" s="274"/>
      <c r="E74" s="166">
        <v>4</v>
      </c>
      <c r="F74" s="167" t="s">
        <v>21</v>
      </c>
      <c r="G74" s="166">
        <v>1</v>
      </c>
      <c r="H74" s="167" t="s">
        <v>52</v>
      </c>
      <c r="I74" s="170">
        <v>800</v>
      </c>
      <c r="J74" s="170">
        <f t="shared" si="9"/>
        <v>3200</v>
      </c>
      <c r="K74" s="166"/>
      <c r="L74" s="167"/>
      <c r="M74" s="166"/>
      <c r="N74" s="167"/>
      <c r="O74" s="170"/>
      <c r="P74" s="170"/>
      <c r="Q74" s="171"/>
      <c r="R74" s="172"/>
      <c r="S74" s="256"/>
    </row>
    <row r="75" spans="2:19" s="145" customFormat="1">
      <c r="B75" s="287"/>
      <c r="C75" s="273" t="s">
        <v>143</v>
      </c>
      <c r="D75" s="165" t="s">
        <v>2146</v>
      </c>
      <c r="E75" s="166">
        <v>2</v>
      </c>
      <c r="F75" s="167" t="s">
        <v>70</v>
      </c>
      <c r="G75" s="166">
        <v>1</v>
      </c>
      <c r="H75" s="167" t="s">
        <v>56</v>
      </c>
      <c r="I75" s="170">
        <v>1998</v>
      </c>
      <c r="J75" s="170">
        <f t="shared" si="9"/>
        <v>3996</v>
      </c>
      <c r="K75" s="193">
        <v>1</v>
      </c>
      <c r="L75" s="194" t="s">
        <v>1747</v>
      </c>
      <c r="M75" s="193">
        <v>1</v>
      </c>
      <c r="N75" s="194" t="s">
        <v>56</v>
      </c>
      <c r="O75" s="195">
        <v>1747.44</v>
      </c>
      <c r="P75" s="195">
        <f t="shared" si="10"/>
        <v>1747.44</v>
      </c>
      <c r="Q75" s="171" t="s">
        <v>1865</v>
      </c>
      <c r="R75" s="172" t="s">
        <v>23</v>
      </c>
      <c r="S75" s="256" t="s">
        <v>2171</v>
      </c>
    </row>
    <row r="76" spans="2:19" s="145" customFormat="1">
      <c r="B76" s="287"/>
      <c r="C76" s="276"/>
      <c r="D76" s="165" t="s">
        <v>2147</v>
      </c>
      <c r="E76" s="166">
        <v>7</v>
      </c>
      <c r="F76" s="167" t="s">
        <v>70</v>
      </c>
      <c r="G76" s="166">
        <v>1</v>
      </c>
      <c r="H76" s="167" t="s">
        <v>56</v>
      </c>
      <c r="I76" s="170">
        <v>858</v>
      </c>
      <c r="J76" s="170">
        <f t="shared" si="9"/>
        <v>6006</v>
      </c>
      <c r="K76" s="193">
        <v>5</v>
      </c>
      <c r="L76" s="194" t="s">
        <v>70</v>
      </c>
      <c r="M76" s="193">
        <v>1</v>
      </c>
      <c r="N76" s="194" t="s">
        <v>56</v>
      </c>
      <c r="O76" s="195">
        <v>747.83600000000001</v>
      </c>
      <c r="P76" s="195">
        <f t="shared" si="10"/>
        <v>3739.1800000000003</v>
      </c>
      <c r="Q76" s="171" t="s">
        <v>1868</v>
      </c>
      <c r="R76" s="172" t="s">
        <v>23</v>
      </c>
      <c r="S76" s="256" t="s">
        <v>2171</v>
      </c>
    </row>
    <row r="77" spans="2:19" s="145" customFormat="1" ht="18" hidden="1" customHeight="1">
      <c r="B77" s="287"/>
      <c r="C77" s="274"/>
      <c r="D77" s="165" t="s">
        <v>144</v>
      </c>
      <c r="E77" s="166">
        <v>12</v>
      </c>
      <c r="F77" s="167" t="s">
        <v>70</v>
      </c>
      <c r="G77" s="166">
        <v>1</v>
      </c>
      <c r="H77" s="167" t="s">
        <v>56</v>
      </c>
      <c r="I77" s="170">
        <v>300</v>
      </c>
      <c r="J77" s="170">
        <f t="shared" si="9"/>
        <v>3600</v>
      </c>
      <c r="K77" s="166"/>
      <c r="L77" s="167"/>
      <c r="M77" s="166"/>
      <c r="N77" s="167"/>
      <c r="O77" s="170"/>
      <c r="P77" s="170"/>
      <c r="Q77" s="171"/>
      <c r="R77" s="172"/>
      <c r="S77" s="256"/>
    </row>
    <row r="78" spans="2:19" s="145" customFormat="1" ht="18" hidden="1" customHeight="1">
      <c r="B78" s="287"/>
      <c r="C78" s="273" t="s">
        <v>145</v>
      </c>
      <c r="D78" s="165" t="s">
        <v>146</v>
      </c>
      <c r="E78" s="166">
        <v>1</v>
      </c>
      <c r="F78" s="167" t="s">
        <v>106</v>
      </c>
      <c r="G78" s="166">
        <v>1</v>
      </c>
      <c r="H78" s="167" t="s">
        <v>56</v>
      </c>
      <c r="I78" s="170">
        <v>4000</v>
      </c>
      <c r="J78" s="170">
        <f t="shared" si="9"/>
        <v>4000</v>
      </c>
      <c r="K78" s="166"/>
      <c r="L78" s="167"/>
      <c r="M78" s="166"/>
      <c r="N78" s="167"/>
      <c r="O78" s="170"/>
      <c r="P78" s="170"/>
      <c r="Q78" s="171"/>
      <c r="R78" s="172"/>
      <c r="S78" s="256"/>
    </row>
    <row r="79" spans="2:19" s="145" customFormat="1" ht="18" hidden="1" customHeight="1">
      <c r="B79" s="287"/>
      <c r="C79" s="276"/>
      <c r="D79" s="165" t="s">
        <v>147</v>
      </c>
      <c r="E79" s="166">
        <v>1</v>
      </c>
      <c r="F79" s="167" t="s">
        <v>106</v>
      </c>
      <c r="G79" s="166">
        <v>1</v>
      </c>
      <c r="H79" s="167" t="s">
        <v>56</v>
      </c>
      <c r="I79" s="170">
        <v>2000</v>
      </c>
      <c r="J79" s="170">
        <f t="shared" si="9"/>
        <v>2000</v>
      </c>
      <c r="K79" s="166"/>
      <c r="L79" s="167"/>
      <c r="M79" s="166"/>
      <c r="N79" s="167"/>
      <c r="O79" s="170"/>
      <c r="P79" s="170"/>
      <c r="Q79" s="171"/>
      <c r="R79" s="172"/>
      <c r="S79" s="256"/>
    </row>
    <row r="80" spans="2:19" s="145" customFormat="1" ht="18" hidden="1" customHeight="1">
      <c r="B80" s="287"/>
      <c r="C80" s="274"/>
      <c r="D80" s="165" t="s">
        <v>148</v>
      </c>
      <c r="E80" s="166">
        <v>10</v>
      </c>
      <c r="F80" s="167" t="s">
        <v>70</v>
      </c>
      <c r="G80" s="166">
        <v>1</v>
      </c>
      <c r="H80" s="167" t="s">
        <v>56</v>
      </c>
      <c r="I80" s="170">
        <v>30</v>
      </c>
      <c r="J80" s="170">
        <f t="shared" si="9"/>
        <v>300</v>
      </c>
      <c r="K80" s="166"/>
      <c r="L80" s="167"/>
      <c r="M80" s="166"/>
      <c r="N80" s="167"/>
      <c r="O80" s="170"/>
      <c r="P80" s="170"/>
      <c r="Q80" s="171"/>
      <c r="R80" s="172"/>
      <c r="S80" s="256"/>
    </row>
    <row r="81" spans="2:19" s="145" customFormat="1" ht="18" hidden="1" customHeight="1">
      <c r="B81" s="287"/>
      <c r="C81" s="273" t="s">
        <v>149</v>
      </c>
      <c r="D81" s="165" t="s">
        <v>150</v>
      </c>
      <c r="E81" s="166">
        <v>6</v>
      </c>
      <c r="F81" s="167" t="s">
        <v>70</v>
      </c>
      <c r="G81" s="166">
        <v>1</v>
      </c>
      <c r="H81" s="167" t="s">
        <v>56</v>
      </c>
      <c r="I81" s="170">
        <v>450</v>
      </c>
      <c r="J81" s="170">
        <f t="shared" ref="J81:J84" si="13">E81*G81*I81</f>
        <v>2700</v>
      </c>
      <c r="K81" s="166"/>
      <c r="L81" s="167"/>
      <c r="M81" s="166"/>
      <c r="N81" s="167"/>
      <c r="O81" s="170"/>
      <c r="P81" s="170"/>
      <c r="Q81" s="171"/>
      <c r="R81" s="172"/>
      <c r="S81" s="256"/>
    </row>
    <row r="82" spans="2:19" s="145" customFormat="1" ht="18" hidden="1" customHeight="1">
      <c r="B82" s="287"/>
      <c r="C82" s="276"/>
      <c r="D82" s="165" t="s">
        <v>152</v>
      </c>
      <c r="E82" s="166">
        <v>1</v>
      </c>
      <c r="F82" s="167" t="s">
        <v>106</v>
      </c>
      <c r="G82" s="166">
        <v>1</v>
      </c>
      <c r="H82" s="167" t="s">
        <v>56</v>
      </c>
      <c r="I82" s="170">
        <v>2000</v>
      </c>
      <c r="J82" s="170">
        <f t="shared" si="13"/>
        <v>2000</v>
      </c>
      <c r="K82" s="166"/>
      <c r="L82" s="167"/>
      <c r="M82" s="166"/>
      <c r="N82" s="167"/>
      <c r="O82" s="170"/>
      <c r="P82" s="170"/>
      <c r="Q82" s="171"/>
      <c r="R82" s="172"/>
      <c r="S82" s="256"/>
    </row>
    <row r="83" spans="2:19" s="145" customFormat="1" ht="18" hidden="1" customHeight="1">
      <c r="B83" s="287"/>
      <c r="C83" s="276"/>
      <c r="D83" s="165" t="s">
        <v>153</v>
      </c>
      <c r="E83" s="166">
        <v>2</v>
      </c>
      <c r="F83" s="167" t="s">
        <v>21</v>
      </c>
      <c r="G83" s="166">
        <v>1</v>
      </c>
      <c r="H83" s="167" t="s">
        <v>56</v>
      </c>
      <c r="I83" s="170">
        <v>300</v>
      </c>
      <c r="J83" s="170">
        <f t="shared" si="13"/>
        <v>600</v>
      </c>
      <c r="K83" s="166"/>
      <c r="L83" s="167"/>
      <c r="M83" s="166"/>
      <c r="N83" s="167"/>
      <c r="O83" s="170"/>
      <c r="P83" s="170"/>
      <c r="Q83" s="171"/>
      <c r="R83" s="172"/>
      <c r="S83" s="256"/>
    </row>
    <row r="84" spans="2:19" s="145" customFormat="1" ht="18" hidden="1" customHeight="1">
      <c r="B84" s="287"/>
      <c r="C84" s="276"/>
      <c r="D84" s="165" t="s">
        <v>134</v>
      </c>
      <c r="E84" s="166">
        <v>1</v>
      </c>
      <c r="F84" s="167" t="s">
        <v>135</v>
      </c>
      <c r="G84" s="166">
        <v>2</v>
      </c>
      <c r="H84" s="167" t="s">
        <v>136</v>
      </c>
      <c r="I84" s="170">
        <v>500</v>
      </c>
      <c r="J84" s="170">
        <f t="shared" si="13"/>
        <v>1000</v>
      </c>
      <c r="K84" s="166"/>
      <c r="L84" s="167"/>
      <c r="M84" s="166"/>
      <c r="N84" s="167"/>
      <c r="O84" s="170"/>
      <c r="P84" s="170"/>
      <c r="Q84" s="171"/>
      <c r="R84" s="172"/>
      <c r="S84" s="256"/>
    </row>
    <row r="85" spans="2:19" s="145" customFormat="1">
      <c r="B85" s="287"/>
      <c r="C85" s="275" t="s">
        <v>154</v>
      </c>
      <c r="D85" s="275"/>
      <c r="E85" s="275"/>
      <c r="F85" s="275"/>
      <c r="G85" s="275"/>
      <c r="H85" s="275"/>
      <c r="I85" s="275"/>
      <c r="J85" s="173">
        <f>SUM(J33:J84)</f>
        <v>96267</v>
      </c>
      <c r="K85" s="196"/>
      <c r="L85" s="196"/>
      <c r="M85" s="196"/>
      <c r="N85" s="196"/>
      <c r="O85" s="196"/>
      <c r="P85" s="196">
        <f>SUM(P33:P84)</f>
        <v>65991.62</v>
      </c>
      <c r="Q85" s="171"/>
      <c r="R85" s="172"/>
      <c r="S85" s="256"/>
    </row>
    <row r="86" spans="2:19" s="145" customFormat="1">
      <c r="B86" s="287" t="s">
        <v>155</v>
      </c>
      <c r="C86" s="272" t="s">
        <v>156</v>
      </c>
      <c r="D86" s="165" t="s">
        <v>2157</v>
      </c>
      <c r="E86" s="166">
        <v>41</v>
      </c>
      <c r="F86" s="167" t="s">
        <v>21</v>
      </c>
      <c r="G86" s="166">
        <v>1</v>
      </c>
      <c r="H86" s="167" t="s">
        <v>56</v>
      </c>
      <c r="I86" s="170">
        <v>87</v>
      </c>
      <c r="J86" s="170">
        <f t="shared" ref="J86:J98" si="14">E86*G86*I86</f>
        <v>3567</v>
      </c>
      <c r="K86" s="193">
        <v>32</v>
      </c>
      <c r="L86" s="194" t="s">
        <v>21</v>
      </c>
      <c r="M86" s="193">
        <v>1</v>
      </c>
      <c r="N86" s="194" t="s">
        <v>56</v>
      </c>
      <c r="O86" s="195">
        <v>87</v>
      </c>
      <c r="P86" s="195">
        <f t="shared" ref="P86:P103" si="15">K86*M86*O86</f>
        <v>2784</v>
      </c>
      <c r="Q86" s="171" t="s">
        <v>2158</v>
      </c>
      <c r="R86" s="254" t="s">
        <v>23</v>
      </c>
      <c r="S86" s="258" t="s">
        <v>2170</v>
      </c>
    </row>
    <row r="87" spans="2:19" s="145" customFormat="1">
      <c r="B87" s="287"/>
      <c r="C87" s="272"/>
      <c r="D87" s="203" t="s">
        <v>1849</v>
      </c>
      <c r="E87" s="199"/>
      <c r="F87" s="200"/>
      <c r="G87" s="199"/>
      <c r="H87" s="200"/>
      <c r="I87" s="201"/>
      <c r="J87" s="201"/>
      <c r="K87" s="199">
        <v>1</v>
      </c>
      <c r="L87" s="200" t="s">
        <v>1743</v>
      </c>
      <c r="M87" s="199">
        <v>1</v>
      </c>
      <c r="N87" s="200" t="s">
        <v>1744</v>
      </c>
      <c r="O87" s="201">
        <v>1480.7</v>
      </c>
      <c r="P87" s="201">
        <f t="shared" si="15"/>
        <v>1480.7</v>
      </c>
      <c r="Q87" s="202" t="s">
        <v>1869</v>
      </c>
      <c r="R87" s="204" t="s">
        <v>23</v>
      </c>
      <c r="S87" s="256" t="s">
        <v>2172</v>
      </c>
    </row>
    <row r="88" spans="2:19" s="192" customFormat="1">
      <c r="B88" s="287"/>
      <c r="C88" s="272"/>
      <c r="D88" s="203" t="s">
        <v>1845</v>
      </c>
      <c r="E88" s="199"/>
      <c r="F88" s="200"/>
      <c r="G88" s="199"/>
      <c r="H88" s="200"/>
      <c r="I88" s="201"/>
      <c r="J88" s="201"/>
      <c r="K88" s="199">
        <v>1</v>
      </c>
      <c r="L88" s="200" t="s">
        <v>1743</v>
      </c>
      <c r="M88" s="199">
        <v>1</v>
      </c>
      <c r="N88" s="200" t="s">
        <v>1744</v>
      </c>
      <c r="O88" s="201">
        <v>10016</v>
      </c>
      <c r="P88" s="201">
        <f t="shared" si="15"/>
        <v>10016</v>
      </c>
      <c r="Q88" s="202" t="s">
        <v>2137</v>
      </c>
      <c r="R88" s="204" t="s">
        <v>23</v>
      </c>
      <c r="S88" s="256" t="s">
        <v>2173</v>
      </c>
    </row>
    <row r="89" spans="2:19" s="192" customFormat="1">
      <c r="B89" s="287"/>
      <c r="C89" s="272"/>
      <c r="D89" s="203" t="s">
        <v>1870</v>
      </c>
      <c r="E89" s="199"/>
      <c r="F89" s="200"/>
      <c r="G89" s="199"/>
      <c r="H89" s="200"/>
      <c r="I89" s="201"/>
      <c r="J89" s="201"/>
      <c r="K89" s="199">
        <v>25</v>
      </c>
      <c r="L89" s="200" t="s">
        <v>1747</v>
      </c>
      <c r="M89" s="199">
        <v>1</v>
      </c>
      <c r="N89" s="200" t="s">
        <v>1744</v>
      </c>
      <c r="O89" s="201">
        <v>60</v>
      </c>
      <c r="P89" s="201">
        <f>K89*M89*O89</f>
        <v>1500</v>
      </c>
      <c r="Q89" s="202" t="s">
        <v>2138</v>
      </c>
      <c r="R89" s="204" t="s">
        <v>1866</v>
      </c>
      <c r="S89" s="256" t="s">
        <v>2174</v>
      </c>
    </row>
    <row r="90" spans="2:19" s="192" customFormat="1" ht="30">
      <c r="B90" s="287"/>
      <c r="C90" s="272"/>
      <c r="D90" s="273" t="s">
        <v>2148</v>
      </c>
      <c r="E90" s="166" t="s">
        <v>2165</v>
      </c>
      <c r="F90" s="167"/>
      <c r="G90" s="166"/>
      <c r="H90" s="167"/>
      <c r="I90" s="170"/>
      <c r="J90" s="170"/>
      <c r="K90" s="193">
        <v>1</v>
      </c>
      <c r="L90" s="194" t="s">
        <v>1743</v>
      </c>
      <c r="M90" s="193">
        <v>1</v>
      </c>
      <c r="N90" s="194" t="s">
        <v>1744</v>
      </c>
      <c r="O90" s="195">
        <v>411</v>
      </c>
      <c r="P90" s="195">
        <f>K90*M90*O90</f>
        <v>411</v>
      </c>
      <c r="Q90" s="171" t="s">
        <v>2207</v>
      </c>
      <c r="R90" s="254" t="s">
        <v>1866</v>
      </c>
      <c r="S90" s="258" t="s">
        <v>2170</v>
      </c>
    </row>
    <row r="91" spans="2:19" s="192" customFormat="1" ht="45">
      <c r="B91" s="287"/>
      <c r="C91" s="272"/>
      <c r="D91" s="274"/>
      <c r="E91" s="166" t="s">
        <v>2164</v>
      </c>
      <c r="F91" s="167"/>
      <c r="G91" s="166"/>
      <c r="H91" s="167"/>
      <c r="I91" s="170"/>
      <c r="J91" s="170"/>
      <c r="K91" s="193">
        <v>1</v>
      </c>
      <c r="L91" s="194" t="s">
        <v>1743</v>
      </c>
      <c r="M91" s="193">
        <v>1</v>
      </c>
      <c r="N91" s="194" t="s">
        <v>1744</v>
      </c>
      <c r="O91" s="195">
        <v>460</v>
      </c>
      <c r="P91" s="195">
        <f>K91*M91*O91</f>
        <v>460</v>
      </c>
      <c r="Q91" s="171" t="s">
        <v>2206</v>
      </c>
      <c r="R91" s="172" t="s">
        <v>23</v>
      </c>
      <c r="S91" s="256" t="s">
        <v>2175</v>
      </c>
    </row>
    <row r="92" spans="2:19" s="145" customFormat="1" ht="18" hidden="1" customHeight="1">
      <c r="B92" s="287"/>
      <c r="C92" s="272"/>
      <c r="D92" s="165" t="s">
        <v>157</v>
      </c>
      <c r="E92" s="166">
        <v>39</v>
      </c>
      <c r="F92" s="167" t="s">
        <v>21</v>
      </c>
      <c r="G92" s="166">
        <v>1</v>
      </c>
      <c r="H92" s="167" t="s">
        <v>56</v>
      </c>
      <c r="I92" s="170">
        <v>68</v>
      </c>
      <c r="J92" s="170">
        <f t="shared" si="14"/>
        <v>2652</v>
      </c>
      <c r="K92" s="166"/>
      <c r="L92" s="167"/>
      <c r="M92" s="166"/>
      <c r="N92" s="167"/>
      <c r="O92" s="170"/>
      <c r="P92" s="170"/>
      <c r="Q92" s="171"/>
      <c r="R92" s="172"/>
      <c r="S92" s="256"/>
    </row>
    <row r="93" spans="2:19" s="145" customFormat="1" ht="18" hidden="1" customHeight="1">
      <c r="B93" s="287"/>
      <c r="C93" s="272"/>
      <c r="D93" s="165" t="s">
        <v>158</v>
      </c>
      <c r="E93" s="166">
        <v>39</v>
      </c>
      <c r="F93" s="167" t="s">
        <v>21</v>
      </c>
      <c r="G93" s="166">
        <v>1</v>
      </c>
      <c r="H93" s="167" t="s">
        <v>56</v>
      </c>
      <c r="I93" s="170">
        <v>118</v>
      </c>
      <c r="J93" s="170">
        <f t="shared" si="14"/>
        <v>4602</v>
      </c>
      <c r="K93" s="166"/>
      <c r="L93" s="167"/>
      <c r="M93" s="166"/>
      <c r="N93" s="167"/>
      <c r="O93" s="170"/>
      <c r="P93" s="170"/>
      <c r="Q93" s="171"/>
      <c r="R93" s="172"/>
      <c r="S93" s="256"/>
    </row>
    <row r="94" spans="2:19" s="145" customFormat="1" ht="18" hidden="1" customHeight="1">
      <c r="B94" s="287"/>
      <c r="C94" s="272"/>
      <c r="D94" s="165" t="s">
        <v>159</v>
      </c>
      <c r="E94" s="166">
        <v>1</v>
      </c>
      <c r="F94" s="167" t="s">
        <v>52</v>
      </c>
      <c r="G94" s="166">
        <v>1</v>
      </c>
      <c r="H94" s="167" t="s">
        <v>56</v>
      </c>
      <c r="I94" s="170">
        <v>2000</v>
      </c>
      <c r="J94" s="170">
        <f t="shared" si="14"/>
        <v>2000</v>
      </c>
      <c r="K94" s="166"/>
      <c r="L94" s="167"/>
      <c r="M94" s="166"/>
      <c r="N94" s="167"/>
      <c r="O94" s="170"/>
      <c r="P94" s="170"/>
      <c r="Q94" s="171"/>
      <c r="R94" s="172"/>
      <c r="S94" s="256"/>
    </row>
    <row r="95" spans="2:19" s="145" customFormat="1" ht="18" hidden="1" customHeight="1">
      <c r="B95" s="287"/>
      <c r="C95" s="272"/>
      <c r="D95" s="165" t="s">
        <v>160</v>
      </c>
      <c r="E95" s="166">
        <v>1</v>
      </c>
      <c r="F95" s="167" t="s">
        <v>52</v>
      </c>
      <c r="G95" s="166">
        <v>1</v>
      </c>
      <c r="H95" s="167" t="s">
        <v>56</v>
      </c>
      <c r="I95" s="170">
        <v>4000</v>
      </c>
      <c r="J95" s="170">
        <f t="shared" si="14"/>
        <v>4000</v>
      </c>
      <c r="K95" s="166"/>
      <c r="L95" s="167"/>
      <c r="M95" s="166"/>
      <c r="N95" s="167"/>
      <c r="O95" s="170"/>
      <c r="P95" s="170"/>
      <c r="Q95" s="171"/>
      <c r="R95" s="172"/>
      <c r="S95" s="256"/>
    </row>
    <row r="96" spans="2:19" s="145" customFormat="1">
      <c r="B96" s="287"/>
      <c r="C96" s="273" t="s">
        <v>54</v>
      </c>
      <c r="D96" s="203" t="s">
        <v>1879</v>
      </c>
      <c r="E96" s="199"/>
      <c r="F96" s="200"/>
      <c r="G96" s="199"/>
      <c r="H96" s="200"/>
      <c r="I96" s="201"/>
      <c r="J96" s="201"/>
      <c r="K96" s="199">
        <v>1</v>
      </c>
      <c r="L96" s="200" t="s">
        <v>1743</v>
      </c>
      <c r="M96" s="199">
        <v>1</v>
      </c>
      <c r="N96" s="200" t="s">
        <v>1744</v>
      </c>
      <c r="O96" s="201">
        <v>1079</v>
      </c>
      <c r="P96" s="201">
        <f>K96*M96*O96</f>
        <v>1079</v>
      </c>
      <c r="Q96" s="202"/>
      <c r="R96" s="204" t="s">
        <v>23</v>
      </c>
      <c r="S96" s="256" t="s">
        <v>2176</v>
      </c>
    </row>
    <row r="97" spans="2:19" s="145" customFormat="1">
      <c r="B97" s="287"/>
      <c r="C97" s="276"/>
      <c r="D97" s="165" t="s">
        <v>161</v>
      </c>
      <c r="E97" s="166">
        <v>39</v>
      </c>
      <c r="F97" s="167" t="s">
        <v>21</v>
      </c>
      <c r="G97" s="166">
        <v>1</v>
      </c>
      <c r="H97" s="167" t="s">
        <v>56</v>
      </c>
      <c r="I97" s="170">
        <v>30</v>
      </c>
      <c r="J97" s="170">
        <f t="shared" si="14"/>
        <v>1170</v>
      </c>
      <c r="K97" s="193">
        <v>1</v>
      </c>
      <c r="L97" s="194" t="s">
        <v>1743</v>
      </c>
      <c r="M97" s="193">
        <v>1</v>
      </c>
      <c r="N97" s="194" t="s">
        <v>56</v>
      </c>
      <c r="O97" s="195">
        <v>1020</v>
      </c>
      <c r="P97" s="195">
        <f t="shared" si="15"/>
        <v>1020</v>
      </c>
      <c r="Q97" s="171" t="s">
        <v>1871</v>
      </c>
      <c r="R97" s="172" t="s">
        <v>23</v>
      </c>
      <c r="S97" s="256" t="s">
        <v>2177</v>
      </c>
    </row>
    <row r="98" spans="2:19" s="145" customFormat="1">
      <c r="B98" s="287"/>
      <c r="C98" s="276"/>
      <c r="D98" s="165" t="s">
        <v>2139</v>
      </c>
      <c r="E98" s="166">
        <v>39</v>
      </c>
      <c r="F98" s="167" t="s">
        <v>21</v>
      </c>
      <c r="G98" s="166">
        <v>1</v>
      </c>
      <c r="H98" s="167" t="s">
        <v>56</v>
      </c>
      <c r="I98" s="170">
        <v>220</v>
      </c>
      <c r="J98" s="170">
        <f t="shared" si="14"/>
        <v>8580</v>
      </c>
      <c r="K98" s="193">
        <v>2</v>
      </c>
      <c r="L98" s="194" t="s">
        <v>1754</v>
      </c>
      <c r="M98" s="193">
        <v>1</v>
      </c>
      <c r="N98" s="194" t="s">
        <v>56</v>
      </c>
      <c r="O98" s="195">
        <v>2897</v>
      </c>
      <c r="P98" s="195">
        <f t="shared" si="15"/>
        <v>5794</v>
      </c>
      <c r="Q98" s="171" t="s">
        <v>1872</v>
      </c>
      <c r="R98" s="172" t="s">
        <v>23</v>
      </c>
      <c r="S98" s="256" t="s">
        <v>2178</v>
      </c>
    </row>
    <row r="99" spans="2:19" s="145" customFormat="1">
      <c r="B99" s="287"/>
      <c r="C99" s="276"/>
      <c r="D99" s="273" t="s">
        <v>1846</v>
      </c>
      <c r="E99" s="166">
        <v>1</v>
      </c>
      <c r="F99" s="167" t="s">
        <v>106</v>
      </c>
      <c r="G99" s="166">
        <v>1</v>
      </c>
      <c r="H99" s="167" t="s">
        <v>56</v>
      </c>
      <c r="I99" s="170">
        <v>12000</v>
      </c>
      <c r="J99" s="170">
        <f t="shared" ref="J99" si="16">E99*G99*I99</f>
        <v>12000</v>
      </c>
      <c r="K99" s="193">
        <v>27</v>
      </c>
      <c r="L99" s="194" t="s">
        <v>1847</v>
      </c>
      <c r="M99" s="193">
        <v>1</v>
      </c>
      <c r="N99" s="194" t="s">
        <v>56</v>
      </c>
      <c r="O99" s="195">
        <v>1408</v>
      </c>
      <c r="P99" s="195">
        <f t="shared" ref="P99:P100" si="17">K99*M99*O99</f>
        <v>38016</v>
      </c>
      <c r="Q99" s="171" t="s">
        <v>1851</v>
      </c>
      <c r="R99" s="172" t="s">
        <v>23</v>
      </c>
      <c r="S99" s="256" t="s">
        <v>2179</v>
      </c>
    </row>
    <row r="100" spans="2:19" s="145" customFormat="1">
      <c r="B100" s="287"/>
      <c r="C100" s="276"/>
      <c r="D100" s="276"/>
      <c r="E100" s="166"/>
      <c r="F100" s="167"/>
      <c r="G100" s="166"/>
      <c r="H100" s="167"/>
      <c r="I100" s="170"/>
      <c r="J100" s="170"/>
      <c r="K100" s="193">
        <v>1</v>
      </c>
      <c r="L100" s="194" t="s">
        <v>1743</v>
      </c>
      <c r="M100" s="193">
        <v>1</v>
      </c>
      <c r="N100" s="194" t="s">
        <v>56</v>
      </c>
      <c r="O100" s="195">
        <v>345</v>
      </c>
      <c r="P100" s="195">
        <f t="shared" si="17"/>
        <v>345</v>
      </c>
      <c r="Q100" s="171" t="s">
        <v>2141</v>
      </c>
      <c r="R100" s="172" t="s">
        <v>23</v>
      </c>
      <c r="S100" s="256" t="s">
        <v>2179</v>
      </c>
    </row>
    <row r="101" spans="2:19" s="145" customFormat="1">
      <c r="B101" s="287"/>
      <c r="C101" s="273" t="s">
        <v>162</v>
      </c>
      <c r="D101" s="273" t="s">
        <v>163</v>
      </c>
      <c r="E101" s="166">
        <v>2</v>
      </c>
      <c r="F101" s="167" t="s">
        <v>21</v>
      </c>
      <c r="G101" s="166">
        <v>1</v>
      </c>
      <c r="H101" s="167" t="s">
        <v>56</v>
      </c>
      <c r="I101" s="170">
        <v>2000</v>
      </c>
      <c r="J101" s="170">
        <f t="shared" ref="J101" si="18">E101*G101*I101</f>
        <v>4000</v>
      </c>
      <c r="K101" s="193">
        <v>1</v>
      </c>
      <c r="L101" s="194" t="s">
        <v>21</v>
      </c>
      <c r="M101" s="193">
        <v>1</v>
      </c>
      <c r="N101" s="194" t="s">
        <v>56</v>
      </c>
      <c r="O101" s="195">
        <v>2000</v>
      </c>
      <c r="P101" s="195">
        <f t="shared" ref="P101:P102" si="19">K101*M101*O101</f>
        <v>2000</v>
      </c>
      <c r="Q101" s="171" t="s">
        <v>1951</v>
      </c>
      <c r="R101" s="254" t="s">
        <v>23</v>
      </c>
      <c r="S101" s="258" t="s">
        <v>2170</v>
      </c>
    </row>
    <row r="102" spans="2:19" s="145" customFormat="1">
      <c r="B102" s="287"/>
      <c r="C102" s="276"/>
      <c r="D102" s="276"/>
      <c r="E102" s="166"/>
      <c r="F102" s="167"/>
      <c r="G102" s="166"/>
      <c r="H102" s="167"/>
      <c r="I102" s="170"/>
      <c r="J102" s="170"/>
      <c r="K102" s="193">
        <v>1</v>
      </c>
      <c r="L102" s="194" t="s">
        <v>21</v>
      </c>
      <c r="M102" s="193">
        <v>1</v>
      </c>
      <c r="N102" s="194" t="s">
        <v>56</v>
      </c>
      <c r="O102" s="195">
        <v>1600</v>
      </c>
      <c r="P102" s="195">
        <f t="shared" si="19"/>
        <v>1600</v>
      </c>
      <c r="Q102" s="171" t="s">
        <v>1952</v>
      </c>
      <c r="R102" s="254" t="s">
        <v>23</v>
      </c>
      <c r="S102" s="258" t="s">
        <v>2170</v>
      </c>
    </row>
    <row r="103" spans="2:19" s="145" customFormat="1">
      <c r="B103" s="287"/>
      <c r="C103" s="274"/>
      <c r="D103" s="274"/>
      <c r="E103" s="166"/>
      <c r="F103" s="167"/>
      <c r="G103" s="166"/>
      <c r="H103" s="167"/>
      <c r="I103" s="170"/>
      <c r="J103" s="170"/>
      <c r="K103" s="193">
        <v>1</v>
      </c>
      <c r="L103" s="194" t="s">
        <v>21</v>
      </c>
      <c r="M103" s="193">
        <v>1</v>
      </c>
      <c r="N103" s="194" t="s">
        <v>56</v>
      </c>
      <c r="O103" s="195">
        <v>800</v>
      </c>
      <c r="P103" s="195">
        <f t="shared" si="15"/>
        <v>800</v>
      </c>
      <c r="Q103" s="171" t="s">
        <v>1953</v>
      </c>
      <c r="R103" s="254" t="s">
        <v>23</v>
      </c>
      <c r="S103" s="258" t="s">
        <v>2170</v>
      </c>
    </row>
    <row r="104" spans="2:19" s="145" customFormat="1">
      <c r="B104" s="287"/>
      <c r="C104" s="275" t="s">
        <v>164</v>
      </c>
      <c r="D104" s="275"/>
      <c r="E104" s="275"/>
      <c r="F104" s="275"/>
      <c r="G104" s="275"/>
      <c r="H104" s="275"/>
      <c r="I104" s="275"/>
      <c r="J104" s="173">
        <f>SUM(J86:J103)</f>
        <v>42571</v>
      </c>
      <c r="K104" s="196"/>
      <c r="L104" s="196"/>
      <c r="M104" s="196"/>
      <c r="N104" s="196"/>
      <c r="O104" s="196"/>
      <c r="P104" s="196">
        <f>SUM(P86:P103)</f>
        <v>67305.7</v>
      </c>
      <c r="Q104" s="171"/>
      <c r="R104" s="172"/>
      <c r="S104" s="256"/>
    </row>
    <row r="105" spans="2:19" s="145" customFormat="1">
      <c r="B105" s="287" t="s">
        <v>165</v>
      </c>
      <c r="C105" s="273" t="s">
        <v>166</v>
      </c>
      <c r="D105" s="165" t="s">
        <v>167</v>
      </c>
      <c r="E105" s="165">
        <v>5</v>
      </c>
      <c r="F105" s="165" t="s">
        <v>92</v>
      </c>
      <c r="G105" s="165">
        <v>1</v>
      </c>
      <c r="H105" s="165" t="s">
        <v>56</v>
      </c>
      <c r="I105" s="170">
        <v>50</v>
      </c>
      <c r="J105" s="170">
        <f>E105*G105*I105</f>
        <v>250</v>
      </c>
      <c r="K105" s="197">
        <v>5</v>
      </c>
      <c r="L105" s="197" t="s">
        <v>92</v>
      </c>
      <c r="M105" s="197">
        <v>1</v>
      </c>
      <c r="N105" s="197" t="s">
        <v>56</v>
      </c>
      <c r="O105" s="195">
        <v>50</v>
      </c>
      <c r="P105" s="195">
        <f>K105*M105*O105</f>
        <v>250</v>
      </c>
      <c r="Q105" s="171"/>
      <c r="R105" s="262" t="s">
        <v>23</v>
      </c>
      <c r="S105" s="269" t="s">
        <v>2181</v>
      </c>
    </row>
    <row r="106" spans="2:19" s="145" customFormat="1">
      <c r="B106" s="287"/>
      <c r="C106" s="274"/>
      <c r="D106" s="165" t="s">
        <v>168</v>
      </c>
      <c r="E106" s="165">
        <v>8</v>
      </c>
      <c r="F106" s="165" t="s">
        <v>70</v>
      </c>
      <c r="G106" s="165">
        <v>1</v>
      </c>
      <c r="H106" s="165" t="s">
        <v>56</v>
      </c>
      <c r="I106" s="170">
        <v>15</v>
      </c>
      <c r="J106" s="170">
        <f t="shared" ref="J106:J147" si="20">E106*G106*I106</f>
        <v>120</v>
      </c>
      <c r="K106" s="197">
        <v>8</v>
      </c>
      <c r="L106" s="197" t="s">
        <v>70</v>
      </c>
      <c r="M106" s="197">
        <v>1</v>
      </c>
      <c r="N106" s="197" t="s">
        <v>56</v>
      </c>
      <c r="O106" s="195">
        <v>15</v>
      </c>
      <c r="P106" s="195">
        <f t="shared" ref="P106:P147" si="21">K106*M106*O106</f>
        <v>120</v>
      </c>
      <c r="Q106" s="171" t="s">
        <v>2140</v>
      </c>
      <c r="R106" s="262" t="s">
        <v>23</v>
      </c>
      <c r="S106" s="269" t="s">
        <v>2181</v>
      </c>
    </row>
    <row r="107" spans="2:19" s="145" customFormat="1">
      <c r="B107" s="287"/>
      <c r="C107" s="273" t="s">
        <v>169</v>
      </c>
      <c r="D107" s="165" t="s">
        <v>170</v>
      </c>
      <c r="E107" s="165">
        <v>45</v>
      </c>
      <c r="F107" s="165" t="s">
        <v>171</v>
      </c>
      <c r="G107" s="165">
        <v>1</v>
      </c>
      <c r="H107" s="165" t="s">
        <v>56</v>
      </c>
      <c r="I107" s="170">
        <v>8</v>
      </c>
      <c r="J107" s="170">
        <f t="shared" si="20"/>
        <v>360</v>
      </c>
      <c r="K107" s="197">
        <v>38</v>
      </c>
      <c r="L107" s="197" t="s">
        <v>171</v>
      </c>
      <c r="M107" s="197">
        <v>1</v>
      </c>
      <c r="N107" s="197" t="s">
        <v>56</v>
      </c>
      <c r="O107" s="195">
        <v>8</v>
      </c>
      <c r="P107" s="195">
        <f t="shared" si="21"/>
        <v>304</v>
      </c>
      <c r="Q107" s="171"/>
      <c r="R107" s="262" t="s">
        <v>23</v>
      </c>
      <c r="S107" s="269" t="s">
        <v>2181</v>
      </c>
    </row>
    <row r="108" spans="2:19" s="145" customFormat="1">
      <c r="B108" s="287"/>
      <c r="C108" s="276"/>
      <c r="D108" s="203" t="s">
        <v>1755</v>
      </c>
      <c r="E108" s="203"/>
      <c r="F108" s="203"/>
      <c r="G108" s="203"/>
      <c r="H108" s="203"/>
      <c r="I108" s="201"/>
      <c r="J108" s="201"/>
      <c r="K108" s="203">
        <v>35</v>
      </c>
      <c r="L108" s="203" t="s">
        <v>1756</v>
      </c>
      <c r="M108" s="203">
        <v>1</v>
      </c>
      <c r="N108" s="203" t="s">
        <v>1744</v>
      </c>
      <c r="O108" s="201">
        <v>5</v>
      </c>
      <c r="P108" s="201">
        <f t="shared" si="21"/>
        <v>175</v>
      </c>
      <c r="Q108" s="202"/>
      <c r="R108" s="262" t="s">
        <v>23</v>
      </c>
      <c r="S108" s="269" t="s">
        <v>2181</v>
      </c>
    </row>
    <row r="109" spans="2:19" s="145" customFormat="1">
      <c r="B109" s="287"/>
      <c r="C109" s="276"/>
      <c r="D109" s="203" t="s">
        <v>2128</v>
      </c>
      <c r="E109" s="203"/>
      <c r="F109" s="203"/>
      <c r="G109" s="203"/>
      <c r="H109" s="203"/>
      <c r="I109" s="201"/>
      <c r="J109" s="201"/>
      <c r="K109" s="203">
        <v>2</v>
      </c>
      <c r="L109" s="203" t="s">
        <v>1747</v>
      </c>
      <c r="M109" s="203">
        <v>1</v>
      </c>
      <c r="N109" s="203" t="s">
        <v>1744</v>
      </c>
      <c r="O109" s="201">
        <v>220</v>
      </c>
      <c r="P109" s="201">
        <f t="shared" si="21"/>
        <v>440</v>
      </c>
      <c r="Q109" s="202"/>
      <c r="R109" s="262" t="s">
        <v>23</v>
      </c>
      <c r="S109" s="269" t="s">
        <v>2181</v>
      </c>
    </row>
    <row r="110" spans="2:19" s="145" customFormat="1">
      <c r="B110" s="287"/>
      <c r="C110" s="276"/>
      <c r="D110" s="203" t="s">
        <v>1852</v>
      </c>
      <c r="E110" s="203"/>
      <c r="F110" s="203"/>
      <c r="G110" s="203"/>
      <c r="H110" s="203"/>
      <c r="I110" s="201"/>
      <c r="J110" s="201"/>
      <c r="K110" s="203">
        <v>1</v>
      </c>
      <c r="L110" s="203" t="s">
        <v>1747</v>
      </c>
      <c r="M110" s="203">
        <v>1</v>
      </c>
      <c r="N110" s="203" t="s">
        <v>1744</v>
      </c>
      <c r="O110" s="201">
        <v>13.4</v>
      </c>
      <c r="P110" s="201">
        <f t="shared" si="21"/>
        <v>13.4</v>
      </c>
      <c r="Q110" s="202"/>
      <c r="R110" s="204" t="s">
        <v>23</v>
      </c>
      <c r="S110" s="256" t="s">
        <v>2180</v>
      </c>
    </row>
    <row r="111" spans="2:19" s="145" customFormat="1">
      <c r="B111" s="287"/>
      <c r="C111" s="276"/>
      <c r="D111" s="165" t="s">
        <v>172</v>
      </c>
      <c r="E111" s="165">
        <v>45</v>
      </c>
      <c r="F111" s="165" t="s">
        <v>171</v>
      </c>
      <c r="G111" s="165">
        <v>1</v>
      </c>
      <c r="H111" s="165" t="s">
        <v>56</v>
      </c>
      <c r="I111" s="170">
        <v>10</v>
      </c>
      <c r="J111" s="170">
        <f t="shared" si="20"/>
        <v>450</v>
      </c>
      <c r="K111" s="197">
        <v>35</v>
      </c>
      <c r="L111" s="197" t="s">
        <v>171</v>
      </c>
      <c r="M111" s="197">
        <v>1</v>
      </c>
      <c r="N111" s="197" t="s">
        <v>56</v>
      </c>
      <c r="O111" s="195">
        <v>10</v>
      </c>
      <c r="P111" s="195">
        <f t="shared" si="21"/>
        <v>350</v>
      </c>
      <c r="Q111" s="171"/>
      <c r="R111" s="262" t="s">
        <v>23</v>
      </c>
      <c r="S111" s="269" t="s">
        <v>2181</v>
      </c>
    </row>
    <row r="112" spans="2:19" s="145" customFormat="1">
      <c r="B112" s="287"/>
      <c r="C112" s="276"/>
      <c r="D112" s="165" t="s">
        <v>173</v>
      </c>
      <c r="E112" s="165">
        <v>40</v>
      </c>
      <c r="F112" s="165" t="s">
        <v>171</v>
      </c>
      <c r="G112" s="165">
        <v>1</v>
      </c>
      <c r="H112" s="165" t="s">
        <v>56</v>
      </c>
      <c r="I112" s="170">
        <v>1</v>
      </c>
      <c r="J112" s="170">
        <f t="shared" si="20"/>
        <v>40</v>
      </c>
      <c r="K112" s="197">
        <v>30</v>
      </c>
      <c r="L112" s="197" t="s">
        <v>171</v>
      </c>
      <c r="M112" s="197">
        <v>1</v>
      </c>
      <c r="N112" s="197" t="s">
        <v>56</v>
      </c>
      <c r="O112" s="195">
        <v>1</v>
      </c>
      <c r="P112" s="195">
        <f t="shared" si="21"/>
        <v>30</v>
      </c>
      <c r="Q112" s="171"/>
      <c r="R112" s="262" t="s">
        <v>23</v>
      </c>
      <c r="S112" s="269" t="s">
        <v>2181</v>
      </c>
    </row>
    <row r="113" spans="2:19" s="145" customFormat="1">
      <c r="B113" s="287"/>
      <c r="C113" s="273" t="s">
        <v>174</v>
      </c>
      <c r="D113" s="165" t="s">
        <v>175</v>
      </c>
      <c r="E113" s="165">
        <v>30</v>
      </c>
      <c r="F113" s="165" t="s">
        <v>171</v>
      </c>
      <c r="G113" s="165">
        <v>1</v>
      </c>
      <c r="H113" s="165" t="s">
        <v>56</v>
      </c>
      <c r="I113" s="170">
        <v>1</v>
      </c>
      <c r="J113" s="170">
        <f t="shared" si="20"/>
        <v>30</v>
      </c>
      <c r="K113" s="197">
        <v>30</v>
      </c>
      <c r="L113" s="197" t="s">
        <v>171</v>
      </c>
      <c r="M113" s="197">
        <v>1</v>
      </c>
      <c r="N113" s="197" t="s">
        <v>56</v>
      </c>
      <c r="O113" s="195">
        <v>1</v>
      </c>
      <c r="P113" s="195">
        <f t="shared" si="21"/>
        <v>30</v>
      </c>
      <c r="Q113" s="171"/>
      <c r="R113" s="262" t="s">
        <v>176</v>
      </c>
      <c r="S113" s="269" t="s">
        <v>2181</v>
      </c>
    </row>
    <row r="114" spans="2:19" s="145" customFormat="1">
      <c r="B114" s="287"/>
      <c r="C114" s="276"/>
      <c r="D114" s="203" t="s">
        <v>1757</v>
      </c>
      <c r="E114" s="203"/>
      <c r="F114" s="203"/>
      <c r="G114" s="203"/>
      <c r="H114" s="203"/>
      <c r="I114" s="201"/>
      <c r="J114" s="201"/>
      <c r="K114" s="203">
        <v>100</v>
      </c>
      <c r="L114" s="203" t="s">
        <v>1747</v>
      </c>
      <c r="M114" s="203">
        <v>1</v>
      </c>
      <c r="N114" s="203" t="s">
        <v>1744</v>
      </c>
      <c r="O114" s="201">
        <v>5</v>
      </c>
      <c r="P114" s="201">
        <f t="shared" si="21"/>
        <v>500</v>
      </c>
      <c r="Q114" s="202"/>
      <c r="R114" s="262" t="s">
        <v>23</v>
      </c>
      <c r="S114" s="269" t="s">
        <v>2181</v>
      </c>
    </row>
    <row r="115" spans="2:19" s="145" customFormat="1">
      <c r="B115" s="287"/>
      <c r="C115" s="276"/>
      <c r="D115" s="165" t="s">
        <v>177</v>
      </c>
      <c r="E115" s="165">
        <v>4</v>
      </c>
      <c r="F115" s="165" t="s">
        <v>70</v>
      </c>
      <c r="G115" s="165">
        <v>1</v>
      </c>
      <c r="H115" s="165" t="s">
        <v>56</v>
      </c>
      <c r="I115" s="170">
        <v>20</v>
      </c>
      <c r="J115" s="170">
        <f t="shared" si="20"/>
        <v>80</v>
      </c>
      <c r="K115" s="197">
        <v>4</v>
      </c>
      <c r="L115" s="197" t="s">
        <v>70</v>
      </c>
      <c r="M115" s="197">
        <v>1</v>
      </c>
      <c r="N115" s="197" t="s">
        <v>56</v>
      </c>
      <c r="O115" s="195">
        <v>20</v>
      </c>
      <c r="P115" s="195">
        <f t="shared" si="21"/>
        <v>80</v>
      </c>
      <c r="Q115" s="171"/>
      <c r="R115" s="262" t="s">
        <v>178</v>
      </c>
      <c r="S115" s="269" t="s">
        <v>2181</v>
      </c>
    </row>
    <row r="116" spans="2:19" s="145" customFormat="1">
      <c r="B116" s="287"/>
      <c r="C116" s="276"/>
      <c r="D116" s="165" t="s">
        <v>1946</v>
      </c>
      <c r="E116" s="165"/>
      <c r="F116" s="165"/>
      <c r="G116" s="165"/>
      <c r="H116" s="165"/>
      <c r="I116" s="170"/>
      <c r="J116" s="170"/>
      <c r="K116" s="197">
        <v>3</v>
      </c>
      <c r="L116" s="197" t="s">
        <v>1747</v>
      </c>
      <c r="M116" s="197">
        <v>1</v>
      </c>
      <c r="N116" s="197" t="s">
        <v>1744</v>
      </c>
      <c r="O116" s="195">
        <v>15</v>
      </c>
      <c r="P116" s="195">
        <f t="shared" si="21"/>
        <v>45</v>
      </c>
      <c r="Q116" s="171"/>
      <c r="R116" s="262" t="s">
        <v>23</v>
      </c>
      <c r="S116" s="269" t="s">
        <v>2181</v>
      </c>
    </row>
    <row r="117" spans="2:19" s="145" customFormat="1">
      <c r="B117" s="287"/>
      <c r="C117" s="276"/>
      <c r="D117" s="165" t="s">
        <v>179</v>
      </c>
      <c r="E117" s="165">
        <v>45</v>
      </c>
      <c r="F117" s="165" t="s">
        <v>70</v>
      </c>
      <c r="G117" s="165">
        <v>1</v>
      </c>
      <c r="H117" s="165" t="s">
        <v>56</v>
      </c>
      <c r="I117" s="170">
        <v>5</v>
      </c>
      <c r="J117" s="170">
        <f t="shared" si="20"/>
        <v>225</v>
      </c>
      <c r="K117" s="197">
        <v>35</v>
      </c>
      <c r="L117" s="197" t="s">
        <v>70</v>
      </c>
      <c r="M117" s="197">
        <v>1</v>
      </c>
      <c r="N117" s="197" t="s">
        <v>56</v>
      </c>
      <c r="O117" s="195">
        <v>5</v>
      </c>
      <c r="P117" s="195">
        <f t="shared" si="21"/>
        <v>175</v>
      </c>
      <c r="Q117" s="171"/>
      <c r="R117" s="262" t="s">
        <v>180</v>
      </c>
      <c r="S117" s="269" t="s">
        <v>2181</v>
      </c>
    </row>
    <row r="118" spans="2:19" s="145" customFormat="1">
      <c r="B118" s="287"/>
      <c r="C118" s="274"/>
      <c r="D118" s="165" t="s">
        <v>181</v>
      </c>
      <c r="E118" s="165">
        <v>1</v>
      </c>
      <c r="F118" s="165" t="s">
        <v>182</v>
      </c>
      <c r="G118" s="165">
        <v>1</v>
      </c>
      <c r="H118" s="165" t="s">
        <v>56</v>
      </c>
      <c r="I118" s="170">
        <v>300</v>
      </c>
      <c r="J118" s="170">
        <f t="shared" si="20"/>
        <v>300</v>
      </c>
      <c r="K118" s="203">
        <v>2</v>
      </c>
      <c r="L118" s="197" t="s">
        <v>182</v>
      </c>
      <c r="M118" s="197">
        <v>1</v>
      </c>
      <c r="N118" s="197" t="s">
        <v>56</v>
      </c>
      <c r="O118" s="195">
        <v>300</v>
      </c>
      <c r="P118" s="195">
        <f t="shared" si="21"/>
        <v>600</v>
      </c>
      <c r="Q118" s="171"/>
      <c r="R118" s="262" t="s">
        <v>180</v>
      </c>
      <c r="S118" s="269" t="s">
        <v>2181</v>
      </c>
    </row>
    <row r="119" spans="2:19" s="145" customFormat="1">
      <c r="B119" s="287"/>
      <c r="C119" s="273" t="s">
        <v>183</v>
      </c>
      <c r="D119" s="165" t="s">
        <v>175</v>
      </c>
      <c r="E119" s="165">
        <v>30</v>
      </c>
      <c r="F119" s="165" t="s">
        <v>171</v>
      </c>
      <c r="G119" s="165">
        <v>1</v>
      </c>
      <c r="H119" s="165" t="s">
        <v>56</v>
      </c>
      <c r="I119" s="170">
        <v>1</v>
      </c>
      <c r="J119" s="170">
        <f t="shared" si="20"/>
        <v>30</v>
      </c>
      <c r="K119" s="197">
        <v>30</v>
      </c>
      <c r="L119" s="197" t="s">
        <v>171</v>
      </c>
      <c r="M119" s="197">
        <v>1</v>
      </c>
      <c r="N119" s="197" t="s">
        <v>56</v>
      </c>
      <c r="O119" s="195">
        <v>1</v>
      </c>
      <c r="P119" s="195">
        <f t="shared" si="21"/>
        <v>30</v>
      </c>
      <c r="Q119" s="171"/>
      <c r="R119" s="262" t="s">
        <v>180</v>
      </c>
      <c r="S119" s="269" t="s">
        <v>2181</v>
      </c>
    </row>
    <row r="120" spans="2:19" s="145" customFormat="1">
      <c r="B120" s="287"/>
      <c r="C120" s="276"/>
      <c r="D120" s="165" t="s">
        <v>179</v>
      </c>
      <c r="E120" s="165">
        <v>45</v>
      </c>
      <c r="F120" s="165" t="s">
        <v>21</v>
      </c>
      <c r="G120" s="165">
        <v>1</v>
      </c>
      <c r="H120" s="165" t="s">
        <v>56</v>
      </c>
      <c r="I120" s="170">
        <v>5</v>
      </c>
      <c r="J120" s="170">
        <f t="shared" si="20"/>
        <v>225</v>
      </c>
      <c r="K120" s="197">
        <v>35</v>
      </c>
      <c r="L120" s="197" t="s">
        <v>21</v>
      </c>
      <c r="M120" s="197">
        <v>1</v>
      </c>
      <c r="N120" s="197" t="s">
        <v>56</v>
      </c>
      <c r="O120" s="195">
        <v>5</v>
      </c>
      <c r="P120" s="195">
        <f t="shared" si="21"/>
        <v>175</v>
      </c>
      <c r="Q120" s="171"/>
      <c r="R120" s="262" t="s">
        <v>23</v>
      </c>
      <c r="S120" s="269" t="s">
        <v>2181</v>
      </c>
    </row>
    <row r="121" spans="2:19" s="145" customFormat="1">
      <c r="B121" s="287"/>
      <c r="C121" s="276"/>
      <c r="D121" s="165" t="s">
        <v>184</v>
      </c>
      <c r="E121" s="165">
        <v>4</v>
      </c>
      <c r="F121" s="165" t="s">
        <v>70</v>
      </c>
      <c r="G121" s="165">
        <v>1</v>
      </c>
      <c r="H121" s="165" t="s">
        <v>56</v>
      </c>
      <c r="I121" s="170">
        <v>5</v>
      </c>
      <c r="J121" s="170">
        <f t="shared" si="20"/>
        <v>20</v>
      </c>
      <c r="K121" s="197">
        <v>3</v>
      </c>
      <c r="L121" s="197" t="s">
        <v>70</v>
      </c>
      <c r="M121" s="197">
        <v>1</v>
      </c>
      <c r="N121" s="197" t="s">
        <v>56</v>
      </c>
      <c r="O121" s="195">
        <v>5</v>
      </c>
      <c r="P121" s="195">
        <f t="shared" si="21"/>
        <v>15</v>
      </c>
      <c r="Q121" s="171"/>
      <c r="R121" s="262" t="s">
        <v>23</v>
      </c>
      <c r="S121" s="269" t="s">
        <v>2181</v>
      </c>
    </row>
    <row r="122" spans="2:19" s="145" customFormat="1">
      <c r="B122" s="287"/>
      <c r="C122" s="276"/>
      <c r="D122" s="203" t="s">
        <v>1746</v>
      </c>
      <c r="E122" s="203"/>
      <c r="F122" s="203"/>
      <c r="G122" s="203"/>
      <c r="H122" s="203"/>
      <c r="I122" s="201"/>
      <c r="J122" s="201"/>
      <c r="K122" s="203">
        <v>20</v>
      </c>
      <c r="L122" s="203" t="s">
        <v>1747</v>
      </c>
      <c r="M122" s="203">
        <v>1</v>
      </c>
      <c r="N122" s="203" t="s">
        <v>56</v>
      </c>
      <c r="O122" s="201">
        <v>60</v>
      </c>
      <c r="P122" s="201">
        <f>K122*M122*O122+43</f>
        <v>1243</v>
      </c>
      <c r="Q122" s="202" t="s">
        <v>2132</v>
      </c>
      <c r="R122" s="204" t="s">
        <v>23</v>
      </c>
      <c r="S122" s="256" t="s">
        <v>2182</v>
      </c>
    </row>
    <row r="123" spans="2:19" s="145" customFormat="1">
      <c r="B123" s="287"/>
      <c r="C123" s="276"/>
      <c r="D123" s="203" t="s">
        <v>1883</v>
      </c>
      <c r="E123" s="203"/>
      <c r="F123" s="203"/>
      <c r="G123" s="203"/>
      <c r="H123" s="203"/>
      <c r="I123" s="201"/>
      <c r="J123" s="201"/>
      <c r="K123" s="203">
        <v>1</v>
      </c>
      <c r="L123" s="203" t="s">
        <v>1747</v>
      </c>
      <c r="M123" s="203">
        <v>1</v>
      </c>
      <c r="N123" s="203" t="s">
        <v>56</v>
      </c>
      <c r="O123" s="201">
        <v>34.9</v>
      </c>
      <c r="P123" s="201">
        <f t="shared" ref="P123" si="22">K123*M123*O123</f>
        <v>34.9</v>
      </c>
      <c r="Q123" s="202"/>
      <c r="R123" s="204" t="s">
        <v>23</v>
      </c>
      <c r="S123" s="256" t="s">
        <v>2182</v>
      </c>
    </row>
    <row r="124" spans="2:19" s="145" customFormat="1" ht="18" hidden="1" customHeight="1">
      <c r="B124" s="287"/>
      <c r="C124" s="276"/>
      <c r="D124" s="165" t="s">
        <v>185</v>
      </c>
      <c r="E124" s="165">
        <v>39</v>
      </c>
      <c r="F124" s="165" t="s">
        <v>70</v>
      </c>
      <c r="G124" s="165">
        <v>1</v>
      </c>
      <c r="H124" s="165" t="s">
        <v>56</v>
      </c>
      <c r="I124" s="170">
        <v>1</v>
      </c>
      <c r="J124" s="170">
        <f t="shared" si="20"/>
        <v>39</v>
      </c>
      <c r="K124" s="165"/>
      <c r="L124" s="165"/>
      <c r="M124" s="165"/>
      <c r="N124" s="165"/>
      <c r="O124" s="170"/>
      <c r="P124" s="170"/>
      <c r="Q124" s="171"/>
      <c r="R124" s="172"/>
      <c r="S124" s="256"/>
    </row>
    <row r="125" spans="2:19" s="145" customFormat="1" ht="18" hidden="1" customHeight="1">
      <c r="B125" s="287"/>
      <c r="C125" s="274"/>
      <c r="D125" s="165" t="s">
        <v>186</v>
      </c>
      <c r="E125" s="165">
        <v>1</v>
      </c>
      <c r="F125" s="165" t="s">
        <v>70</v>
      </c>
      <c r="G125" s="165">
        <v>1</v>
      </c>
      <c r="H125" s="165" t="s">
        <v>56</v>
      </c>
      <c r="I125" s="170">
        <v>260</v>
      </c>
      <c r="J125" s="170">
        <f t="shared" si="20"/>
        <v>260</v>
      </c>
      <c r="K125" s="165"/>
      <c r="L125" s="165"/>
      <c r="M125" s="165"/>
      <c r="N125" s="165"/>
      <c r="O125" s="170"/>
      <c r="P125" s="170"/>
      <c r="Q125" s="171"/>
      <c r="R125" s="172"/>
      <c r="S125" s="256"/>
    </row>
    <row r="126" spans="2:19" s="145" customFormat="1">
      <c r="B126" s="287"/>
      <c r="C126" s="273" t="s">
        <v>188</v>
      </c>
      <c r="D126" s="165" t="s">
        <v>189</v>
      </c>
      <c r="E126" s="165">
        <v>3</v>
      </c>
      <c r="F126" s="165" t="s">
        <v>70</v>
      </c>
      <c r="G126" s="165">
        <v>1</v>
      </c>
      <c r="H126" s="165" t="s">
        <v>56</v>
      </c>
      <c r="I126" s="170">
        <v>50</v>
      </c>
      <c r="J126" s="170">
        <f t="shared" si="20"/>
        <v>150</v>
      </c>
      <c r="K126" s="197">
        <v>3</v>
      </c>
      <c r="L126" s="197" t="s">
        <v>70</v>
      </c>
      <c r="M126" s="197">
        <v>1</v>
      </c>
      <c r="N126" s="197" t="s">
        <v>56</v>
      </c>
      <c r="O126" s="195">
        <v>50</v>
      </c>
      <c r="P126" s="195">
        <f t="shared" si="21"/>
        <v>150</v>
      </c>
      <c r="Q126" s="171"/>
      <c r="R126" s="262" t="s">
        <v>23</v>
      </c>
      <c r="S126" s="269" t="s">
        <v>2181</v>
      </c>
    </row>
    <row r="127" spans="2:19" s="145" customFormat="1">
      <c r="B127" s="287"/>
      <c r="C127" s="276"/>
      <c r="D127" s="165" t="s">
        <v>1947</v>
      </c>
      <c r="E127" s="165"/>
      <c r="F127" s="165"/>
      <c r="G127" s="165"/>
      <c r="H127" s="165"/>
      <c r="I127" s="170"/>
      <c r="J127" s="170"/>
      <c r="K127" s="197">
        <v>4</v>
      </c>
      <c r="L127" s="197" t="s">
        <v>1747</v>
      </c>
      <c r="M127" s="197">
        <v>1</v>
      </c>
      <c r="N127" s="197" t="s">
        <v>1744</v>
      </c>
      <c r="O127" s="195">
        <v>15</v>
      </c>
      <c r="P127" s="195">
        <f t="shared" si="21"/>
        <v>60</v>
      </c>
      <c r="Q127" s="171"/>
      <c r="R127" s="262" t="s">
        <v>23</v>
      </c>
      <c r="S127" s="269" t="s">
        <v>2181</v>
      </c>
    </row>
    <row r="128" spans="2:19" s="145" customFormat="1">
      <c r="B128" s="287"/>
      <c r="C128" s="274"/>
      <c r="D128" s="165" t="s">
        <v>190</v>
      </c>
      <c r="E128" s="165">
        <v>2</v>
      </c>
      <c r="F128" s="165" t="s">
        <v>191</v>
      </c>
      <c r="G128" s="165">
        <v>1</v>
      </c>
      <c r="H128" s="165" t="s">
        <v>56</v>
      </c>
      <c r="I128" s="170">
        <v>40</v>
      </c>
      <c r="J128" s="170">
        <f t="shared" si="20"/>
        <v>80</v>
      </c>
      <c r="K128" s="197">
        <v>2</v>
      </c>
      <c r="L128" s="197" t="s">
        <v>191</v>
      </c>
      <c r="M128" s="197">
        <v>1</v>
      </c>
      <c r="N128" s="197" t="s">
        <v>56</v>
      </c>
      <c r="O128" s="195">
        <v>40</v>
      </c>
      <c r="P128" s="195">
        <f t="shared" si="21"/>
        <v>80</v>
      </c>
      <c r="Q128" s="171"/>
      <c r="R128" s="172" t="s">
        <v>23</v>
      </c>
      <c r="S128" s="256" t="s">
        <v>2183</v>
      </c>
    </row>
    <row r="129" spans="2:19" s="145" customFormat="1">
      <c r="B129" s="287"/>
      <c r="C129" s="273" t="s">
        <v>192</v>
      </c>
      <c r="D129" s="165" t="s">
        <v>1892</v>
      </c>
      <c r="E129" s="165">
        <v>4</v>
      </c>
      <c r="F129" s="165" t="s">
        <v>193</v>
      </c>
      <c r="G129" s="165">
        <v>1</v>
      </c>
      <c r="H129" s="165" t="s">
        <v>56</v>
      </c>
      <c r="I129" s="170">
        <v>600</v>
      </c>
      <c r="J129" s="170">
        <f t="shared" si="20"/>
        <v>2400</v>
      </c>
      <c r="K129" s="197">
        <v>4</v>
      </c>
      <c r="L129" s="197" t="s">
        <v>193</v>
      </c>
      <c r="M129" s="197">
        <v>1</v>
      </c>
      <c r="N129" s="197" t="s">
        <v>56</v>
      </c>
      <c r="O129" s="195">
        <v>600</v>
      </c>
      <c r="P129" s="195">
        <f t="shared" si="21"/>
        <v>2400</v>
      </c>
      <c r="Q129" s="171" t="s">
        <v>1893</v>
      </c>
      <c r="R129" s="172" t="s">
        <v>23</v>
      </c>
      <c r="S129" s="256" t="s">
        <v>2184</v>
      </c>
    </row>
    <row r="130" spans="2:19" s="145" customFormat="1">
      <c r="B130" s="287"/>
      <c r="C130" s="276"/>
      <c r="D130" s="203" t="s">
        <v>1949</v>
      </c>
      <c r="E130" s="203"/>
      <c r="F130" s="203"/>
      <c r="G130" s="203"/>
      <c r="H130" s="203"/>
      <c r="I130" s="201"/>
      <c r="J130" s="201"/>
      <c r="K130" s="203">
        <v>4</v>
      </c>
      <c r="L130" s="203" t="s">
        <v>1948</v>
      </c>
      <c r="M130" s="203">
        <v>1</v>
      </c>
      <c r="N130" s="203" t="s">
        <v>1744</v>
      </c>
      <c r="O130" s="201">
        <v>50</v>
      </c>
      <c r="P130" s="201">
        <f t="shared" si="21"/>
        <v>200</v>
      </c>
      <c r="Q130" s="202"/>
      <c r="R130" s="262" t="s">
        <v>1866</v>
      </c>
      <c r="S130" s="269" t="s">
        <v>2181</v>
      </c>
    </row>
    <row r="131" spans="2:19" s="145" customFormat="1">
      <c r="B131" s="287"/>
      <c r="C131" s="274"/>
      <c r="D131" s="203" t="s">
        <v>1760</v>
      </c>
      <c r="E131" s="203"/>
      <c r="F131" s="203"/>
      <c r="G131" s="203"/>
      <c r="H131" s="203"/>
      <c r="I131" s="201"/>
      <c r="J131" s="201"/>
      <c r="K131" s="203">
        <v>4</v>
      </c>
      <c r="L131" s="203" t="s">
        <v>1761</v>
      </c>
      <c r="M131" s="203">
        <v>1</v>
      </c>
      <c r="N131" s="203" t="s">
        <v>1744</v>
      </c>
      <c r="O131" s="201">
        <v>150</v>
      </c>
      <c r="P131" s="201">
        <f t="shared" ref="P131" si="23">K131*M131*O131</f>
        <v>600</v>
      </c>
      <c r="Q131" s="202"/>
      <c r="R131" s="204" t="s">
        <v>1866</v>
      </c>
      <c r="S131" s="256" t="s">
        <v>2185</v>
      </c>
    </row>
    <row r="132" spans="2:19" s="145" customFormat="1" ht="30">
      <c r="B132" s="287"/>
      <c r="C132" s="273" t="s">
        <v>194</v>
      </c>
      <c r="D132" s="165" t="s">
        <v>195</v>
      </c>
      <c r="E132" s="165">
        <v>1</v>
      </c>
      <c r="F132" s="165" t="s">
        <v>106</v>
      </c>
      <c r="G132" s="165">
        <v>1</v>
      </c>
      <c r="H132" s="165" t="s">
        <v>56</v>
      </c>
      <c r="I132" s="170">
        <v>500</v>
      </c>
      <c r="J132" s="170">
        <f t="shared" si="20"/>
        <v>500</v>
      </c>
      <c r="K132" s="197">
        <v>1</v>
      </c>
      <c r="L132" s="197" t="s">
        <v>106</v>
      </c>
      <c r="M132" s="197">
        <v>1</v>
      </c>
      <c r="N132" s="197" t="s">
        <v>56</v>
      </c>
      <c r="O132" s="195">
        <v>418.29</v>
      </c>
      <c r="P132" s="195">
        <f t="shared" si="21"/>
        <v>418.29</v>
      </c>
      <c r="Q132" s="171" t="s">
        <v>1888</v>
      </c>
      <c r="R132" s="172" t="s">
        <v>23</v>
      </c>
      <c r="S132" s="256" t="s">
        <v>2186</v>
      </c>
    </row>
    <row r="133" spans="2:19" s="145" customFormat="1" ht="60">
      <c r="B133" s="287"/>
      <c r="C133" s="276"/>
      <c r="D133" s="165" t="s">
        <v>196</v>
      </c>
      <c r="E133" s="165">
        <v>40</v>
      </c>
      <c r="F133" s="165" t="s">
        <v>197</v>
      </c>
      <c r="G133" s="165">
        <v>1</v>
      </c>
      <c r="H133" s="165" t="s">
        <v>56</v>
      </c>
      <c r="I133" s="170">
        <v>40</v>
      </c>
      <c r="J133" s="170">
        <f t="shared" si="20"/>
        <v>1600</v>
      </c>
      <c r="K133" s="197">
        <v>1</v>
      </c>
      <c r="L133" s="197" t="s">
        <v>1743</v>
      </c>
      <c r="M133" s="197">
        <v>1</v>
      </c>
      <c r="N133" s="197" t="s">
        <v>56</v>
      </c>
      <c r="O133" s="195">
        <v>1226.93</v>
      </c>
      <c r="P133" s="195">
        <f t="shared" si="21"/>
        <v>1226.93</v>
      </c>
      <c r="Q133" s="171" t="s">
        <v>1890</v>
      </c>
      <c r="R133" s="172" t="s">
        <v>23</v>
      </c>
      <c r="S133" s="256" t="s">
        <v>2187</v>
      </c>
    </row>
    <row r="134" spans="2:19" s="145" customFormat="1" ht="45">
      <c r="B134" s="287"/>
      <c r="C134" s="274"/>
      <c r="D134" s="165" t="s">
        <v>198</v>
      </c>
      <c r="E134" s="165">
        <v>1</v>
      </c>
      <c r="F134" s="165" t="s">
        <v>106</v>
      </c>
      <c r="G134" s="165">
        <v>1</v>
      </c>
      <c r="H134" s="165" t="s">
        <v>56</v>
      </c>
      <c r="I134" s="170">
        <v>800</v>
      </c>
      <c r="J134" s="170">
        <f t="shared" si="20"/>
        <v>800</v>
      </c>
      <c r="K134" s="197">
        <v>1</v>
      </c>
      <c r="L134" s="197" t="s">
        <v>106</v>
      </c>
      <c r="M134" s="197">
        <v>1</v>
      </c>
      <c r="N134" s="197" t="s">
        <v>56</v>
      </c>
      <c r="O134" s="195">
        <v>403.71</v>
      </c>
      <c r="P134" s="195">
        <f t="shared" si="21"/>
        <v>403.71</v>
      </c>
      <c r="Q134" s="171" t="s">
        <v>1891</v>
      </c>
      <c r="R134" s="172" t="s">
        <v>23</v>
      </c>
      <c r="S134" s="256" t="s">
        <v>2188</v>
      </c>
    </row>
    <row r="135" spans="2:19" s="145" customFormat="1">
      <c r="B135" s="287"/>
      <c r="C135" s="273" t="s">
        <v>199</v>
      </c>
      <c r="D135" s="165" t="s">
        <v>200</v>
      </c>
      <c r="E135" s="165">
        <v>1</v>
      </c>
      <c r="F135" s="165" t="s">
        <v>106</v>
      </c>
      <c r="G135" s="165">
        <v>1</v>
      </c>
      <c r="H135" s="165" t="s">
        <v>56</v>
      </c>
      <c r="I135" s="170">
        <v>800</v>
      </c>
      <c r="J135" s="170">
        <f t="shared" si="20"/>
        <v>800</v>
      </c>
      <c r="K135" s="197">
        <v>1</v>
      </c>
      <c r="L135" s="197" t="s">
        <v>106</v>
      </c>
      <c r="M135" s="197">
        <v>1</v>
      </c>
      <c r="N135" s="197" t="s">
        <v>56</v>
      </c>
      <c r="O135" s="195">
        <v>877.03</v>
      </c>
      <c r="P135" s="195">
        <f t="shared" si="21"/>
        <v>877.03</v>
      </c>
      <c r="Q135" s="171" t="s">
        <v>2205</v>
      </c>
      <c r="R135" s="172" t="s">
        <v>23</v>
      </c>
      <c r="S135" s="256" t="s">
        <v>2189</v>
      </c>
    </row>
    <row r="136" spans="2:19" s="145" customFormat="1">
      <c r="B136" s="287"/>
      <c r="C136" s="276"/>
      <c r="D136" s="203" t="s">
        <v>1887</v>
      </c>
      <c r="E136" s="203"/>
      <c r="F136" s="203"/>
      <c r="G136" s="203"/>
      <c r="H136" s="203"/>
      <c r="I136" s="201"/>
      <c r="J136" s="201"/>
      <c r="K136" s="203">
        <v>2</v>
      </c>
      <c r="L136" s="203" t="s">
        <v>1747</v>
      </c>
      <c r="M136" s="203">
        <v>1</v>
      </c>
      <c r="N136" s="203" t="s">
        <v>1744</v>
      </c>
      <c r="O136" s="201">
        <v>272.85000000000002</v>
      </c>
      <c r="P136" s="201">
        <f t="shared" ref="P136" si="24">K136*M136*O136</f>
        <v>545.70000000000005</v>
      </c>
      <c r="Q136" s="202"/>
      <c r="R136" s="204" t="s">
        <v>23</v>
      </c>
      <c r="S136" s="256" t="s">
        <v>2190</v>
      </c>
    </row>
    <row r="137" spans="2:19" s="145" customFormat="1">
      <c r="B137" s="287"/>
      <c r="C137" s="274"/>
      <c r="D137" s="203" t="s">
        <v>2129</v>
      </c>
      <c r="E137" s="203"/>
      <c r="F137" s="203"/>
      <c r="G137" s="203"/>
      <c r="H137" s="203"/>
      <c r="I137" s="201"/>
      <c r="J137" s="201"/>
      <c r="K137" s="203">
        <v>1</v>
      </c>
      <c r="L137" s="203" t="s">
        <v>1747</v>
      </c>
      <c r="M137" s="203">
        <v>1</v>
      </c>
      <c r="N137" s="203" t="s">
        <v>1744</v>
      </c>
      <c r="O137" s="201">
        <v>37</v>
      </c>
      <c r="P137" s="201">
        <f t="shared" si="21"/>
        <v>37</v>
      </c>
      <c r="Q137" s="202"/>
      <c r="R137" s="204" t="s">
        <v>1866</v>
      </c>
      <c r="S137" s="256" t="s">
        <v>2190</v>
      </c>
    </row>
    <row r="138" spans="2:19" s="145" customFormat="1">
      <c r="B138" s="287"/>
      <c r="C138" s="273" t="s">
        <v>201</v>
      </c>
      <c r="D138" s="165" t="s">
        <v>202</v>
      </c>
      <c r="E138" s="166">
        <v>39</v>
      </c>
      <c r="F138" s="165" t="s">
        <v>70</v>
      </c>
      <c r="G138" s="165">
        <v>1</v>
      </c>
      <c r="H138" s="165" t="s">
        <v>56</v>
      </c>
      <c r="I138" s="170">
        <v>199</v>
      </c>
      <c r="J138" s="170">
        <f t="shared" si="20"/>
        <v>7761</v>
      </c>
      <c r="K138" s="193">
        <v>34</v>
      </c>
      <c r="L138" s="194" t="s">
        <v>1747</v>
      </c>
      <c r="M138" s="193">
        <v>1</v>
      </c>
      <c r="N138" s="194" t="s">
        <v>1744</v>
      </c>
      <c r="O138" s="195">
        <v>197.9658824</v>
      </c>
      <c r="P138" s="195">
        <f>K138*M138*O138</f>
        <v>6730.8400015999996</v>
      </c>
      <c r="Q138" s="171"/>
      <c r="R138" s="172" t="s">
        <v>23</v>
      </c>
      <c r="S138" s="256" t="s">
        <v>2191</v>
      </c>
    </row>
    <row r="139" spans="2:19" s="145" customFormat="1">
      <c r="B139" s="287"/>
      <c r="C139" s="276"/>
      <c r="D139" s="288" t="s">
        <v>203</v>
      </c>
      <c r="E139" s="166">
        <v>50</v>
      </c>
      <c r="F139" s="165" t="s">
        <v>182</v>
      </c>
      <c r="G139" s="165">
        <v>1</v>
      </c>
      <c r="H139" s="165" t="s">
        <v>56</v>
      </c>
      <c r="I139" s="170">
        <v>25</v>
      </c>
      <c r="J139" s="170">
        <f t="shared" si="20"/>
        <v>1250</v>
      </c>
      <c r="K139" s="195">
        <v>38</v>
      </c>
      <c r="L139" s="195" t="s">
        <v>182</v>
      </c>
      <c r="M139" s="195">
        <v>1</v>
      </c>
      <c r="N139" s="195" t="s">
        <v>56</v>
      </c>
      <c r="O139" s="195">
        <v>25</v>
      </c>
      <c r="P139" s="195">
        <f>K139*M139*O139+89</f>
        <v>1039</v>
      </c>
      <c r="Q139" s="171" t="s">
        <v>1884</v>
      </c>
      <c r="R139" s="172" t="s">
        <v>23</v>
      </c>
      <c r="S139" s="256" t="s">
        <v>2192</v>
      </c>
    </row>
    <row r="140" spans="2:19" s="145" customFormat="1">
      <c r="B140" s="287"/>
      <c r="C140" s="276"/>
      <c r="D140" s="289"/>
      <c r="E140" s="199"/>
      <c r="F140" s="203"/>
      <c r="G140" s="203"/>
      <c r="H140" s="203"/>
      <c r="I140" s="201"/>
      <c r="J140" s="201"/>
      <c r="K140" s="199">
        <v>2</v>
      </c>
      <c r="L140" s="203" t="s">
        <v>1744</v>
      </c>
      <c r="M140" s="203">
        <v>1</v>
      </c>
      <c r="N140" s="203" t="s">
        <v>1743</v>
      </c>
      <c r="O140" s="201">
        <v>100</v>
      </c>
      <c r="P140" s="201">
        <f>K140*M140*O140</f>
        <v>200</v>
      </c>
      <c r="Q140" s="202" t="s">
        <v>1885</v>
      </c>
      <c r="R140" s="204" t="s">
        <v>23</v>
      </c>
      <c r="S140" s="256" t="s">
        <v>2192</v>
      </c>
    </row>
    <row r="141" spans="2:19" s="145" customFormat="1">
      <c r="B141" s="287"/>
      <c r="C141" s="276"/>
      <c r="D141" s="203" t="s">
        <v>1758</v>
      </c>
      <c r="E141" s="199"/>
      <c r="F141" s="203"/>
      <c r="G141" s="203"/>
      <c r="H141" s="203"/>
      <c r="I141" s="201"/>
      <c r="J141" s="201"/>
      <c r="K141" s="199">
        <v>35</v>
      </c>
      <c r="L141" s="203" t="s">
        <v>1747</v>
      </c>
      <c r="M141" s="203">
        <v>1</v>
      </c>
      <c r="N141" s="203" t="s">
        <v>56</v>
      </c>
      <c r="O141" s="201">
        <v>5</v>
      </c>
      <c r="P141" s="201">
        <f t="shared" ref="P141" si="25">K141*M141*O141</f>
        <v>175</v>
      </c>
      <c r="Q141" s="202"/>
      <c r="R141" s="204" t="s">
        <v>23</v>
      </c>
      <c r="S141" s="256" t="s">
        <v>2192</v>
      </c>
    </row>
    <row r="142" spans="2:19" s="145" customFormat="1">
      <c r="B142" s="287"/>
      <c r="C142" s="276"/>
      <c r="D142" s="165" t="s">
        <v>1880</v>
      </c>
      <c r="E142" s="166">
        <v>45</v>
      </c>
      <c r="F142" s="165" t="s">
        <v>204</v>
      </c>
      <c r="G142" s="165">
        <v>1</v>
      </c>
      <c r="H142" s="165" t="s">
        <v>56</v>
      </c>
      <c r="I142" s="170">
        <v>15</v>
      </c>
      <c r="J142" s="170">
        <f t="shared" si="20"/>
        <v>675</v>
      </c>
      <c r="K142" s="193">
        <v>1</v>
      </c>
      <c r="L142" s="197" t="s">
        <v>1743</v>
      </c>
      <c r="M142" s="197">
        <v>1</v>
      </c>
      <c r="N142" s="197" t="s">
        <v>56</v>
      </c>
      <c r="O142" s="195">
        <v>819.08</v>
      </c>
      <c r="P142" s="195">
        <f t="shared" si="21"/>
        <v>819.08</v>
      </c>
      <c r="Q142" s="171" t="s">
        <v>1886</v>
      </c>
      <c r="R142" s="172" t="s">
        <v>23</v>
      </c>
      <c r="S142" s="256" t="s">
        <v>2193</v>
      </c>
    </row>
    <row r="143" spans="2:19" s="145" customFormat="1">
      <c r="B143" s="287"/>
      <c r="C143" s="276"/>
      <c r="D143" s="165" t="s">
        <v>1881</v>
      </c>
      <c r="E143" s="166">
        <v>45</v>
      </c>
      <c r="F143" s="165" t="s">
        <v>70</v>
      </c>
      <c r="G143" s="165">
        <v>1</v>
      </c>
      <c r="H143" s="165" t="s">
        <v>56</v>
      </c>
      <c r="I143" s="170">
        <v>4</v>
      </c>
      <c r="J143" s="170">
        <f t="shared" si="20"/>
        <v>180</v>
      </c>
      <c r="K143" s="193">
        <v>20</v>
      </c>
      <c r="L143" s="197" t="s">
        <v>1748</v>
      </c>
      <c r="M143" s="197">
        <v>1</v>
      </c>
      <c r="N143" s="197" t="s">
        <v>56</v>
      </c>
      <c r="O143" s="195">
        <v>10.7605</v>
      </c>
      <c r="P143" s="195">
        <f t="shared" si="21"/>
        <v>215.21</v>
      </c>
      <c r="Q143" s="171" t="s">
        <v>1749</v>
      </c>
      <c r="R143" s="172" t="s">
        <v>23</v>
      </c>
      <c r="S143" s="256" t="s">
        <v>2194</v>
      </c>
    </row>
    <row r="144" spans="2:19" s="145" customFormat="1">
      <c r="B144" s="287"/>
      <c r="C144" s="276"/>
      <c r="D144" s="203" t="s">
        <v>1882</v>
      </c>
      <c r="E144" s="199"/>
      <c r="F144" s="203"/>
      <c r="G144" s="203"/>
      <c r="H144" s="203"/>
      <c r="I144" s="201"/>
      <c r="J144" s="201"/>
      <c r="K144" s="199">
        <v>1</v>
      </c>
      <c r="L144" s="203" t="s">
        <v>1743</v>
      </c>
      <c r="M144" s="203">
        <v>1</v>
      </c>
      <c r="N144" s="203" t="s">
        <v>1744</v>
      </c>
      <c r="O144" s="201">
        <v>46.8</v>
      </c>
      <c r="P144" s="201">
        <f t="shared" si="21"/>
        <v>46.8</v>
      </c>
      <c r="Q144" s="202" t="s">
        <v>1882</v>
      </c>
      <c r="R144" s="204" t="s">
        <v>23</v>
      </c>
      <c r="S144" s="256" t="s">
        <v>2195</v>
      </c>
    </row>
    <row r="145" spans="2:19" s="145" customFormat="1">
      <c r="B145" s="287"/>
      <c r="C145" s="274"/>
      <c r="D145" s="165" t="s">
        <v>205</v>
      </c>
      <c r="E145" s="166">
        <v>45</v>
      </c>
      <c r="F145" s="165" t="s">
        <v>106</v>
      </c>
      <c r="G145" s="165">
        <v>1</v>
      </c>
      <c r="H145" s="165" t="s">
        <v>56</v>
      </c>
      <c r="I145" s="170">
        <v>20</v>
      </c>
      <c r="J145" s="170">
        <f t="shared" si="20"/>
        <v>900</v>
      </c>
      <c r="K145" s="193">
        <v>1</v>
      </c>
      <c r="L145" s="197" t="s">
        <v>106</v>
      </c>
      <c r="M145" s="197">
        <v>1</v>
      </c>
      <c r="N145" s="197" t="s">
        <v>56</v>
      </c>
      <c r="O145" s="195">
        <v>440</v>
      </c>
      <c r="P145" s="195">
        <f t="shared" si="21"/>
        <v>440</v>
      </c>
      <c r="Q145" s="171" t="s">
        <v>2150</v>
      </c>
      <c r="R145" s="172" t="s">
        <v>23</v>
      </c>
      <c r="S145" s="256" t="s">
        <v>2196</v>
      </c>
    </row>
    <row r="146" spans="2:19" s="145" customFormat="1">
      <c r="B146" s="287"/>
      <c r="C146" s="273" t="s">
        <v>206</v>
      </c>
      <c r="D146" s="165" t="s">
        <v>2151</v>
      </c>
      <c r="E146" s="165">
        <v>4</v>
      </c>
      <c r="F146" s="165" t="s">
        <v>207</v>
      </c>
      <c r="G146" s="165">
        <v>1</v>
      </c>
      <c r="H146" s="165" t="s">
        <v>56</v>
      </c>
      <c r="I146" s="170">
        <v>599</v>
      </c>
      <c r="J146" s="170">
        <f t="shared" si="20"/>
        <v>2396</v>
      </c>
      <c r="K146" s="197">
        <v>4</v>
      </c>
      <c r="L146" s="197" t="s">
        <v>207</v>
      </c>
      <c r="M146" s="197">
        <v>1</v>
      </c>
      <c r="N146" s="197" t="s">
        <v>56</v>
      </c>
      <c r="O146" s="195">
        <v>808.5675</v>
      </c>
      <c r="P146" s="195">
        <f t="shared" si="21"/>
        <v>3234.27</v>
      </c>
      <c r="Q146" s="171" t="s">
        <v>1873</v>
      </c>
      <c r="R146" s="172" t="s">
        <v>23</v>
      </c>
      <c r="S146" s="256" t="s">
        <v>2197</v>
      </c>
    </row>
    <row r="147" spans="2:19" s="145" customFormat="1">
      <c r="B147" s="287"/>
      <c r="C147" s="276"/>
      <c r="D147" s="165" t="s">
        <v>2152</v>
      </c>
      <c r="E147" s="165">
        <v>1</v>
      </c>
      <c r="F147" s="165" t="s">
        <v>207</v>
      </c>
      <c r="G147" s="165">
        <v>1</v>
      </c>
      <c r="H147" s="165" t="s">
        <v>56</v>
      </c>
      <c r="I147" s="170">
        <v>2174</v>
      </c>
      <c r="J147" s="170">
        <f t="shared" si="20"/>
        <v>2174</v>
      </c>
      <c r="K147" s="197">
        <v>1</v>
      </c>
      <c r="L147" s="197" t="s">
        <v>207</v>
      </c>
      <c r="M147" s="197">
        <v>1</v>
      </c>
      <c r="N147" s="197" t="s">
        <v>56</v>
      </c>
      <c r="O147" s="195">
        <v>2134</v>
      </c>
      <c r="P147" s="195">
        <f t="shared" si="21"/>
        <v>2134</v>
      </c>
      <c r="Q147" s="171" t="s">
        <v>1874</v>
      </c>
      <c r="R147" s="172" t="s">
        <v>23</v>
      </c>
      <c r="S147" s="256" t="s">
        <v>2198</v>
      </c>
    </row>
    <row r="148" spans="2:19" s="145" customFormat="1">
      <c r="B148" s="287"/>
      <c r="C148" s="276"/>
      <c r="D148" s="165" t="s">
        <v>2153</v>
      </c>
      <c r="E148" s="165">
        <v>8</v>
      </c>
      <c r="F148" s="165" t="s">
        <v>207</v>
      </c>
      <c r="G148" s="165">
        <v>1</v>
      </c>
      <c r="H148" s="165" t="s">
        <v>56</v>
      </c>
      <c r="I148" s="170">
        <v>139</v>
      </c>
      <c r="J148" s="170">
        <f>E148*G148*I148</f>
        <v>1112</v>
      </c>
      <c r="K148" s="197">
        <v>10</v>
      </c>
      <c r="L148" s="197" t="s">
        <v>207</v>
      </c>
      <c r="M148" s="197">
        <v>1</v>
      </c>
      <c r="N148" s="197" t="s">
        <v>56</v>
      </c>
      <c r="O148" s="195">
        <v>108.617</v>
      </c>
      <c r="P148" s="195">
        <f>K148*M148*O148</f>
        <v>1086.17</v>
      </c>
      <c r="Q148" s="171" t="s">
        <v>1875</v>
      </c>
      <c r="R148" s="172" t="s">
        <v>23</v>
      </c>
      <c r="S148" s="256" t="s">
        <v>2199</v>
      </c>
    </row>
    <row r="149" spans="2:19" s="145" customFormat="1">
      <c r="B149" s="287"/>
      <c r="C149" s="274"/>
      <c r="D149" s="165" t="s">
        <v>1877</v>
      </c>
      <c r="E149" s="207"/>
      <c r="F149" s="207"/>
      <c r="G149" s="207"/>
      <c r="H149" s="207"/>
      <c r="I149" s="207"/>
      <c r="J149" s="207"/>
      <c r="K149" s="197">
        <v>1</v>
      </c>
      <c r="L149" s="197" t="s">
        <v>1743</v>
      </c>
      <c r="M149" s="197">
        <v>1</v>
      </c>
      <c r="N149" s="197" t="s">
        <v>56</v>
      </c>
      <c r="O149" s="195">
        <v>36.78</v>
      </c>
      <c r="P149" s="195">
        <f>K149*M149*O149</f>
        <v>36.78</v>
      </c>
      <c r="Q149" s="171" t="s">
        <v>1878</v>
      </c>
      <c r="R149" s="172" t="s">
        <v>23</v>
      </c>
      <c r="S149" s="256" t="s">
        <v>2200</v>
      </c>
    </row>
    <row r="150" spans="2:19" s="145" customFormat="1">
      <c r="B150" s="287"/>
      <c r="C150" s="165" t="s">
        <v>208</v>
      </c>
      <c r="D150" s="165" t="s">
        <v>2154</v>
      </c>
      <c r="E150" s="166">
        <v>45</v>
      </c>
      <c r="F150" s="165" t="s">
        <v>21</v>
      </c>
      <c r="G150" s="165">
        <v>1</v>
      </c>
      <c r="H150" s="165" t="s">
        <v>56</v>
      </c>
      <c r="I150" s="170">
        <v>240</v>
      </c>
      <c r="J150" s="170">
        <f t="shared" ref="J150" si="26">E150*G150*I150</f>
        <v>10800</v>
      </c>
      <c r="K150" s="193">
        <v>36</v>
      </c>
      <c r="L150" s="197" t="s">
        <v>21</v>
      </c>
      <c r="M150" s="197">
        <v>1</v>
      </c>
      <c r="N150" s="197" t="s">
        <v>56</v>
      </c>
      <c r="O150" s="195">
        <v>240</v>
      </c>
      <c r="P150" s="195">
        <f t="shared" ref="P150:P151" si="27">K150*M150*O150</f>
        <v>8640</v>
      </c>
      <c r="Q150" s="171"/>
      <c r="R150" s="172" t="s">
        <v>23</v>
      </c>
      <c r="S150" s="256" t="s">
        <v>2201</v>
      </c>
    </row>
    <row r="151" spans="2:19" s="145" customFormat="1">
      <c r="B151" s="287"/>
      <c r="C151" s="165" t="s">
        <v>1889</v>
      </c>
      <c r="D151" s="165"/>
      <c r="E151" s="166"/>
      <c r="F151" s="165"/>
      <c r="G151" s="165"/>
      <c r="H151" s="165"/>
      <c r="I151" s="170"/>
      <c r="J151" s="170"/>
      <c r="K151" s="193">
        <v>1</v>
      </c>
      <c r="L151" s="197" t="s">
        <v>1743</v>
      </c>
      <c r="M151" s="197">
        <v>1</v>
      </c>
      <c r="N151" s="197" t="s">
        <v>1744</v>
      </c>
      <c r="O151" s="195">
        <v>1297.4000000000001</v>
      </c>
      <c r="P151" s="195">
        <f t="shared" si="27"/>
        <v>1297.4000000000001</v>
      </c>
      <c r="Q151" s="171" t="s">
        <v>2155</v>
      </c>
      <c r="R151" s="172" t="s">
        <v>23</v>
      </c>
      <c r="S151" s="256" t="s">
        <v>2202</v>
      </c>
    </row>
    <row r="152" spans="2:19" s="145" customFormat="1">
      <c r="B152" s="287"/>
      <c r="C152" s="275" t="s">
        <v>209</v>
      </c>
      <c r="D152" s="275"/>
      <c r="E152" s="275"/>
      <c r="F152" s="275"/>
      <c r="G152" s="275"/>
      <c r="H152" s="275"/>
      <c r="I152" s="275"/>
      <c r="J152" s="173">
        <f>SUM(J105:J151)</f>
        <v>36007</v>
      </c>
      <c r="K152" s="196"/>
      <c r="L152" s="196"/>
      <c r="M152" s="196"/>
      <c r="N152" s="196"/>
      <c r="O152" s="196"/>
      <c r="P152" s="196">
        <f>SUM(P105:P151)</f>
        <v>37703.5100016</v>
      </c>
      <c r="Q152" s="171"/>
      <c r="R152" s="172"/>
      <c r="S152" s="256"/>
    </row>
    <row r="153" spans="2:19" s="145" customFormat="1">
      <c r="B153" s="287" t="s">
        <v>210</v>
      </c>
      <c r="C153" s="291" t="s">
        <v>211</v>
      </c>
      <c r="D153" s="174" t="s">
        <v>212</v>
      </c>
      <c r="E153" s="174">
        <v>2</v>
      </c>
      <c r="F153" s="174" t="s">
        <v>21</v>
      </c>
      <c r="G153" s="174">
        <v>2</v>
      </c>
      <c r="H153" s="174" t="s">
        <v>38</v>
      </c>
      <c r="I153" s="170">
        <v>2500</v>
      </c>
      <c r="J153" s="170">
        <f>E153*G153*I153</f>
        <v>10000</v>
      </c>
      <c r="K153" s="198">
        <v>2</v>
      </c>
      <c r="L153" s="198" t="s">
        <v>21</v>
      </c>
      <c r="M153" s="198">
        <v>2</v>
      </c>
      <c r="N153" s="198" t="s">
        <v>38</v>
      </c>
      <c r="O153" s="195">
        <v>2500</v>
      </c>
      <c r="P153" s="195">
        <f>K153*M153*O153</f>
        <v>10000</v>
      </c>
      <c r="Q153" s="171" t="s">
        <v>213</v>
      </c>
      <c r="R153" s="172" t="s">
        <v>214</v>
      </c>
      <c r="S153" s="256"/>
    </row>
    <row r="154" spans="2:19" s="145" customFormat="1">
      <c r="B154" s="287"/>
      <c r="C154" s="292"/>
      <c r="D154" s="174" t="s">
        <v>212</v>
      </c>
      <c r="E154" s="174">
        <v>2</v>
      </c>
      <c r="F154" s="174" t="s">
        <v>21</v>
      </c>
      <c r="G154" s="174">
        <v>4</v>
      </c>
      <c r="H154" s="174" t="s">
        <v>215</v>
      </c>
      <c r="I154" s="170">
        <v>200</v>
      </c>
      <c r="J154" s="170">
        <f>E154*G154*I154</f>
        <v>1600</v>
      </c>
      <c r="K154" s="198">
        <v>2</v>
      </c>
      <c r="L154" s="198" t="s">
        <v>21</v>
      </c>
      <c r="M154" s="198">
        <v>4</v>
      </c>
      <c r="N154" s="198" t="s">
        <v>215</v>
      </c>
      <c r="O154" s="195">
        <v>200</v>
      </c>
      <c r="P154" s="195">
        <f>K154*M154*O154</f>
        <v>1600</v>
      </c>
      <c r="Q154" s="171" t="s">
        <v>1876</v>
      </c>
      <c r="R154" s="172" t="s">
        <v>214</v>
      </c>
      <c r="S154" s="256"/>
    </row>
    <row r="155" spans="2:19" s="145" customFormat="1">
      <c r="B155" s="287"/>
      <c r="C155" s="291" t="s">
        <v>216</v>
      </c>
      <c r="D155" s="174" t="s">
        <v>217</v>
      </c>
      <c r="E155" s="174">
        <v>2</v>
      </c>
      <c r="F155" s="174" t="s">
        <v>21</v>
      </c>
      <c r="G155" s="174">
        <v>2</v>
      </c>
      <c r="H155" s="174" t="s">
        <v>38</v>
      </c>
      <c r="I155" s="170">
        <v>80</v>
      </c>
      <c r="J155" s="170">
        <f>E155*G155*I155</f>
        <v>320</v>
      </c>
      <c r="K155" s="198">
        <v>2</v>
      </c>
      <c r="L155" s="198" t="s">
        <v>21</v>
      </c>
      <c r="M155" s="198">
        <v>2</v>
      </c>
      <c r="N155" s="198" t="s">
        <v>38</v>
      </c>
      <c r="O155" s="195">
        <v>80</v>
      </c>
      <c r="P155" s="195">
        <f>K155*M155*O155</f>
        <v>320</v>
      </c>
      <c r="Q155" s="171"/>
      <c r="R155" s="172" t="s">
        <v>218</v>
      </c>
      <c r="S155" s="256"/>
    </row>
    <row r="156" spans="2:19" s="145" customFormat="1">
      <c r="B156" s="287"/>
      <c r="C156" s="292"/>
      <c r="D156" s="174" t="s">
        <v>2130</v>
      </c>
      <c r="E156" s="174">
        <v>2</v>
      </c>
      <c r="F156" s="174" t="s">
        <v>21</v>
      </c>
      <c r="G156" s="174">
        <v>2</v>
      </c>
      <c r="H156" s="167" t="s">
        <v>38</v>
      </c>
      <c r="I156" s="170">
        <v>50</v>
      </c>
      <c r="J156" s="170">
        <f>E156*G156*I156</f>
        <v>200</v>
      </c>
      <c r="K156" s="198">
        <v>2</v>
      </c>
      <c r="L156" s="198" t="s">
        <v>21</v>
      </c>
      <c r="M156" s="198">
        <v>2</v>
      </c>
      <c r="N156" s="194" t="s">
        <v>38</v>
      </c>
      <c r="O156" s="195">
        <v>50</v>
      </c>
      <c r="P156" s="195">
        <f>K156*M156*O156</f>
        <v>200</v>
      </c>
      <c r="Q156" s="171"/>
      <c r="R156" s="172" t="s">
        <v>220</v>
      </c>
      <c r="S156" s="256"/>
    </row>
    <row r="157" spans="2:19" s="145" customFormat="1">
      <c r="B157" s="287"/>
      <c r="C157" s="275" t="s">
        <v>221</v>
      </c>
      <c r="D157" s="275"/>
      <c r="E157" s="275"/>
      <c r="F157" s="275"/>
      <c r="G157" s="275"/>
      <c r="H157" s="275"/>
      <c r="I157" s="275"/>
      <c r="J157" s="173">
        <f>SUM(J153:J156)</f>
        <v>12120</v>
      </c>
      <c r="K157" s="196"/>
      <c r="L157" s="196"/>
      <c r="M157" s="196"/>
      <c r="N157" s="196"/>
      <c r="O157" s="196"/>
      <c r="P157" s="196">
        <f>SUM(P153:P156)</f>
        <v>12120</v>
      </c>
      <c r="Q157" s="171"/>
      <c r="R157" s="172"/>
      <c r="S157" s="256"/>
    </row>
    <row r="158" spans="2:19" s="145" customFormat="1">
      <c r="B158" s="287" t="s">
        <v>222</v>
      </c>
      <c r="C158" s="272" t="s">
        <v>223</v>
      </c>
      <c r="D158" s="165" t="s">
        <v>224</v>
      </c>
      <c r="E158" s="166">
        <v>2</v>
      </c>
      <c r="F158" s="167" t="s">
        <v>21</v>
      </c>
      <c r="G158" s="166">
        <v>1</v>
      </c>
      <c r="H158" s="167" t="s">
        <v>225</v>
      </c>
      <c r="I158" s="170">
        <v>2000</v>
      </c>
      <c r="J158" s="170">
        <f>E158*G158*I158</f>
        <v>4000</v>
      </c>
      <c r="K158" s="193">
        <v>2</v>
      </c>
      <c r="L158" s="194" t="s">
        <v>21</v>
      </c>
      <c r="M158" s="193">
        <v>1</v>
      </c>
      <c r="N158" s="194" t="s">
        <v>225</v>
      </c>
      <c r="O158" s="195">
        <v>3000</v>
      </c>
      <c r="P158" s="195">
        <f>K158*M158*O158</f>
        <v>6000</v>
      </c>
      <c r="Q158" s="171"/>
      <c r="R158" s="172" t="s">
        <v>23</v>
      </c>
      <c r="S158" s="256" t="s">
        <v>2203</v>
      </c>
    </row>
    <row r="159" spans="2:19" s="145" customFormat="1" ht="18" customHeight="1">
      <c r="B159" s="287"/>
      <c r="C159" s="272"/>
      <c r="D159" s="165" t="s">
        <v>1750</v>
      </c>
      <c r="E159" s="166">
        <v>1</v>
      </c>
      <c r="F159" s="167" t="s">
        <v>45</v>
      </c>
      <c r="G159" s="166">
        <v>4</v>
      </c>
      <c r="H159" s="167" t="s">
        <v>46</v>
      </c>
      <c r="I159" s="170">
        <v>300</v>
      </c>
      <c r="J159" s="170">
        <f t="shared" ref="J159:J166" si="28">E159*G159*I159</f>
        <v>1200</v>
      </c>
      <c r="K159" s="193">
        <v>1</v>
      </c>
      <c r="L159" s="194" t="s">
        <v>1855</v>
      </c>
      <c r="M159" s="193">
        <v>1</v>
      </c>
      <c r="N159" s="194" t="s">
        <v>1856</v>
      </c>
      <c r="O159" s="195">
        <v>300</v>
      </c>
      <c r="P159" s="195">
        <f t="shared" ref="P159" si="29">K159*M159*O159</f>
        <v>300</v>
      </c>
      <c r="Q159" s="171">
        <v>5.19</v>
      </c>
      <c r="R159" s="172" t="s">
        <v>1898</v>
      </c>
      <c r="S159" s="256"/>
    </row>
    <row r="160" spans="2:19" s="145" customFormat="1">
      <c r="B160" s="287"/>
      <c r="C160" s="272"/>
      <c r="D160" s="174" t="s">
        <v>217</v>
      </c>
      <c r="E160" s="166">
        <v>2</v>
      </c>
      <c r="F160" s="167" t="s">
        <v>21</v>
      </c>
      <c r="G160" s="166">
        <v>5</v>
      </c>
      <c r="H160" s="167" t="s">
        <v>38</v>
      </c>
      <c r="I160" s="170">
        <v>80</v>
      </c>
      <c r="J160" s="170">
        <f t="shared" ref="J160" si="30">E160*G160*I160</f>
        <v>800</v>
      </c>
      <c r="K160" s="193">
        <v>2</v>
      </c>
      <c r="L160" s="194" t="s">
        <v>21</v>
      </c>
      <c r="M160" s="193">
        <v>5</v>
      </c>
      <c r="N160" s="194" t="s">
        <v>38</v>
      </c>
      <c r="O160" s="195">
        <v>80</v>
      </c>
      <c r="P160" s="195">
        <f t="shared" ref="P160:P166" si="31">K160*M160*O160</f>
        <v>800</v>
      </c>
      <c r="Q160" s="171" t="s">
        <v>1895</v>
      </c>
      <c r="R160" s="172" t="s">
        <v>218</v>
      </c>
      <c r="S160" s="256"/>
    </row>
    <row r="161" spans="2:19" s="145" customFormat="1">
      <c r="B161" s="287"/>
      <c r="C161" s="272"/>
      <c r="D161" s="174" t="s">
        <v>219</v>
      </c>
      <c r="E161" s="166">
        <v>2</v>
      </c>
      <c r="F161" s="167" t="s">
        <v>21</v>
      </c>
      <c r="G161" s="166">
        <v>5</v>
      </c>
      <c r="H161" s="167" t="s">
        <v>38</v>
      </c>
      <c r="I161" s="170">
        <v>50</v>
      </c>
      <c r="J161" s="170">
        <f t="shared" si="28"/>
        <v>500</v>
      </c>
      <c r="K161" s="193">
        <v>2</v>
      </c>
      <c r="L161" s="194" t="s">
        <v>21</v>
      </c>
      <c r="M161" s="193">
        <v>5</v>
      </c>
      <c r="N161" s="194" t="s">
        <v>38</v>
      </c>
      <c r="O161" s="195">
        <v>50</v>
      </c>
      <c r="P161" s="195">
        <f t="shared" si="31"/>
        <v>500</v>
      </c>
      <c r="Q161" s="171"/>
      <c r="R161" s="172" t="s">
        <v>220</v>
      </c>
      <c r="S161" s="256"/>
    </row>
    <row r="162" spans="2:19" s="145" customFormat="1">
      <c r="B162" s="287"/>
      <c r="C162" s="273" t="s">
        <v>227</v>
      </c>
      <c r="D162" s="165" t="s">
        <v>228</v>
      </c>
      <c r="E162" s="166">
        <v>6</v>
      </c>
      <c r="F162" s="167" t="s">
        <v>132</v>
      </c>
      <c r="G162" s="166">
        <v>1</v>
      </c>
      <c r="H162" s="167" t="s">
        <v>38</v>
      </c>
      <c r="I162" s="170">
        <v>500</v>
      </c>
      <c r="J162" s="170">
        <f t="shared" si="28"/>
        <v>3000</v>
      </c>
      <c r="K162" s="193">
        <v>6</v>
      </c>
      <c r="L162" s="194" t="s">
        <v>132</v>
      </c>
      <c r="M162" s="193">
        <v>1</v>
      </c>
      <c r="N162" s="194" t="s">
        <v>38</v>
      </c>
      <c r="O162" s="195">
        <v>500</v>
      </c>
      <c r="P162" s="195">
        <f t="shared" si="31"/>
        <v>3000</v>
      </c>
      <c r="Q162" s="171" t="s">
        <v>1896</v>
      </c>
      <c r="R162" s="172" t="s">
        <v>95</v>
      </c>
      <c r="S162" s="256"/>
    </row>
    <row r="163" spans="2:19" s="145" customFormat="1">
      <c r="B163" s="287"/>
      <c r="C163" s="276"/>
      <c r="D163" s="165" t="s">
        <v>229</v>
      </c>
      <c r="E163" s="166">
        <v>2</v>
      </c>
      <c r="F163" s="167" t="s">
        <v>21</v>
      </c>
      <c r="G163" s="166">
        <v>2</v>
      </c>
      <c r="H163" s="167" t="s">
        <v>38</v>
      </c>
      <c r="I163" s="170">
        <v>500</v>
      </c>
      <c r="J163" s="170">
        <f t="shared" si="28"/>
        <v>2000</v>
      </c>
      <c r="K163" s="193">
        <v>5</v>
      </c>
      <c r="L163" s="194" t="s">
        <v>1857</v>
      </c>
      <c r="M163" s="193">
        <v>1</v>
      </c>
      <c r="N163" s="194" t="s">
        <v>38</v>
      </c>
      <c r="O163" s="195">
        <v>500</v>
      </c>
      <c r="P163" s="195">
        <f t="shared" si="31"/>
        <v>2500</v>
      </c>
      <c r="Q163" s="171" t="s">
        <v>2161</v>
      </c>
      <c r="R163" s="172" t="s">
        <v>95</v>
      </c>
      <c r="S163" s="256"/>
    </row>
    <row r="164" spans="2:19" s="145" customFormat="1">
      <c r="B164" s="287"/>
      <c r="C164" s="276"/>
      <c r="D164" s="165" t="s">
        <v>1954</v>
      </c>
      <c r="E164" s="166"/>
      <c r="F164" s="167"/>
      <c r="G164" s="166"/>
      <c r="H164" s="167"/>
      <c r="I164" s="170"/>
      <c r="J164" s="170"/>
      <c r="K164" s="193">
        <v>8</v>
      </c>
      <c r="L164" s="194" t="s">
        <v>1943</v>
      </c>
      <c r="M164" s="193">
        <v>1</v>
      </c>
      <c r="N164" s="194" t="s">
        <v>1850</v>
      </c>
      <c r="O164" s="195">
        <v>50</v>
      </c>
      <c r="P164" s="195">
        <f t="shared" si="31"/>
        <v>400</v>
      </c>
      <c r="Q164" s="171" t="s">
        <v>2160</v>
      </c>
      <c r="R164" s="172" t="s">
        <v>95</v>
      </c>
      <c r="S164" s="256"/>
    </row>
    <row r="165" spans="2:19" s="145" customFormat="1">
      <c r="B165" s="287"/>
      <c r="C165" s="276"/>
      <c r="D165" s="165" t="s">
        <v>230</v>
      </c>
      <c r="E165" s="166">
        <v>2</v>
      </c>
      <c r="F165" s="167" t="s">
        <v>21</v>
      </c>
      <c r="G165" s="166">
        <v>1</v>
      </c>
      <c r="H165" s="167" t="s">
        <v>52</v>
      </c>
      <c r="I165" s="170">
        <v>600</v>
      </c>
      <c r="J165" s="170">
        <f t="shared" si="28"/>
        <v>1200</v>
      </c>
      <c r="K165" s="193">
        <v>2</v>
      </c>
      <c r="L165" s="194" t="s">
        <v>21</v>
      </c>
      <c r="M165" s="193">
        <v>1</v>
      </c>
      <c r="N165" s="194" t="s">
        <v>52</v>
      </c>
      <c r="O165" s="195">
        <v>800</v>
      </c>
      <c r="P165" s="195">
        <f t="shared" si="31"/>
        <v>1600</v>
      </c>
      <c r="Q165" s="171" t="s">
        <v>2159</v>
      </c>
      <c r="R165" s="172" t="s">
        <v>1897</v>
      </c>
      <c r="S165" s="256"/>
    </row>
    <row r="166" spans="2:19" s="145" customFormat="1">
      <c r="B166" s="287"/>
      <c r="C166" s="274"/>
      <c r="D166" s="165" t="s">
        <v>232</v>
      </c>
      <c r="E166" s="166">
        <v>12</v>
      </c>
      <c r="F166" s="167" t="s">
        <v>132</v>
      </c>
      <c r="G166" s="166">
        <v>1</v>
      </c>
      <c r="H166" s="167" t="s">
        <v>38</v>
      </c>
      <c r="I166" s="170">
        <v>130</v>
      </c>
      <c r="J166" s="170">
        <f t="shared" si="28"/>
        <v>1560</v>
      </c>
      <c r="K166" s="193">
        <v>12</v>
      </c>
      <c r="L166" s="194" t="s">
        <v>132</v>
      </c>
      <c r="M166" s="193">
        <v>1</v>
      </c>
      <c r="N166" s="194" t="s">
        <v>38</v>
      </c>
      <c r="O166" s="195">
        <v>130</v>
      </c>
      <c r="P166" s="195">
        <f t="shared" si="31"/>
        <v>1560</v>
      </c>
      <c r="Q166" s="171"/>
      <c r="R166" s="172" t="s">
        <v>233</v>
      </c>
      <c r="S166" s="256"/>
    </row>
    <row r="167" spans="2:19" s="145" customFormat="1">
      <c r="B167" s="287"/>
      <c r="C167" s="273" t="s">
        <v>1848</v>
      </c>
      <c r="D167" s="165" t="s">
        <v>1894</v>
      </c>
      <c r="E167" s="166">
        <v>1</v>
      </c>
      <c r="F167" s="167" t="s">
        <v>106</v>
      </c>
      <c r="G167" s="166">
        <v>1</v>
      </c>
      <c r="H167" s="167" t="s">
        <v>56</v>
      </c>
      <c r="I167" s="170">
        <v>3000</v>
      </c>
      <c r="J167" s="170">
        <f t="shared" ref="J167" si="32">E167*G167*I167</f>
        <v>3000</v>
      </c>
      <c r="K167" s="193">
        <v>1</v>
      </c>
      <c r="L167" s="194" t="s">
        <v>1850</v>
      </c>
      <c r="M167" s="193">
        <v>1</v>
      </c>
      <c r="N167" s="194" t="s">
        <v>1853</v>
      </c>
      <c r="O167" s="195">
        <v>1790</v>
      </c>
      <c r="P167" s="195">
        <f t="shared" ref="P167" si="33">K167*M167*O167</f>
        <v>1790</v>
      </c>
      <c r="Q167" s="171" t="s">
        <v>1900</v>
      </c>
      <c r="R167" s="172" t="s">
        <v>23</v>
      </c>
      <c r="S167" s="256" t="s">
        <v>2203</v>
      </c>
    </row>
    <row r="168" spans="2:19" s="145" customFormat="1">
      <c r="B168" s="287"/>
      <c r="C168" s="276"/>
      <c r="D168" s="165" t="s">
        <v>1854</v>
      </c>
      <c r="E168" s="166"/>
      <c r="F168" s="167"/>
      <c r="G168" s="166"/>
      <c r="H168" s="167"/>
      <c r="I168" s="170"/>
      <c r="J168" s="170"/>
      <c r="K168" s="193">
        <v>1</v>
      </c>
      <c r="L168" s="194" t="s">
        <v>1855</v>
      </c>
      <c r="M168" s="193">
        <v>2</v>
      </c>
      <c r="N168" s="194" t="s">
        <v>1856</v>
      </c>
      <c r="O168" s="195">
        <v>300</v>
      </c>
      <c r="P168" s="195">
        <f t="shared" ref="P168" si="34">K168*M168*O168</f>
        <v>600</v>
      </c>
      <c r="Q168" s="171" t="s">
        <v>1899</v>
      </c>
      <c r="R168" s="172" t="s">
        <v>1898</v>
      </c>
      <c r="S168" s="256"/>
    </row>
    <row r="169" spans="2:19" s="145" customFormat="1">
      <c r="B169" s="287"/>
      <c r="C169" s="276"/>
      <c r="D169" s="174" t="s">
        <v>2131</v>
      </c>
      <c r="E169" s="166"/>
      <c r="F169" s="167"/>
      <c r="G169" s="166"/>
      <c r="H169" s="167"/>
      <c r="I169" s="170"/>
      <c r="J169" s="170"/>
      <c r="K169" s="198">
        <v>1</v>
      </c>
      <c r="L169" s="198" t="s">
        <v>21</v>
      </c>
      <c r="M169" s="198">
        <v>3</v>
      </c>
      <c r="N169" s="198" t="s">
        <v>38</v>
      </c>
      <c r="O169" s="195">
        <v>130</v>
      </c>
      <c r="P169" s="195">
        <f>K169*M169*O169</f>
        <v>390</v>
      </c>
      <c r="Q169" s="171" t="s">
        <v>1901</v>
      </c>
      <c r="R169" s="172" t="s">
        <v>233</v>
      </c>
      <c r="S169" s="256"/>
    </row>
    <row r="170" spans="2:19" s="145" customFormat="1">
      <c r="B170" s="287"/>
      <c r="C170" s="275" t="s">
        <v>234</v>
      </c>
      <c r="D170" s="275"/>
      <c r="E170" s="275"/>
      <c r="F170" s="275"/>
      <c r="G170" s="275"/>
      <c r="H170" s="275"/>
      <c r="I170" s="275"/>
      <c r="J170" s="173">
        <f>SUM(J158:J169)</f>
        <v>17260</v>
      </c>
      <c r="K170" s="196"/>
      <c r="L170" s="196"/>
      <c r="M170" s="196"/>
      <c r="N170" s="196"/>
      <c r="O170" s="196"/>
      <c r="P170" s="196">
        <f>SUM(P158:P169)</f>
        <v>19440</v>
      </c>
      <c r="Q170" s="171"/>
      <c r="R170" s="172"/>
      <c r="S170" s="256"/>
    </row>
    <row r="171" spans="2:19" s="145" customFormat="1">
      <c r="B171" s="287" t="s">
        <v>235</v>
      </c>
      <c r="C171" s="165" t="s">
        <v>236</v>
      </c>
      <c r="D171" s="165"/>
      <c r="E171" s="166">
        <v>39</v>
      </c>
      <c r="F171" s="165" t="s">
        <v>21</v>
      </c>
      <c r="G171" s="165">
        <v>1</v>
      </c>
      <c r="H171" s="165" t="s">
        <v>56</v>
      </c>
      <c r="I171" s="170">
        <v>20</v>
      </c>
      <c r="J171" s="170">
        <f>E171*G171*I171</f>
        <v>780</v>
      </c>
      <c r="K171" s="193">
        <v>33</v>
      </c>
      <c r="L171" s="197" t="s">
        <v>21</v>
      </c>
      <c r="M171" s="197">
        <v>1</v>
      </c>
      <c r="N171" s="197" t="s">
        <v>56</v>
      </c>
      <c r="O171" s="195">
        <v>10</v>
      </c>
      <c r="P171" s="195">
        <f>K171*M171*O171</f>
        <v>330</v>
      </c>
      <c r="Q171" s="171"/>
      <c r="R171" s="172" t="s">
        <v>23</v>
      </c>
      <c r="S171" s="256" t="s">
        <v>2204</v>
      </c>
    </row>
    <row r="172" spans="2:19" s="146" customFormat="1">
      <c r="B172" s="287"/>
      <c r="C172" s="275" t="s">
        <v>237</v>
      </c>
      <c r="D172" s="275"/>
      <c r="E172" s="275"/>
      <c r="F172" s="275"/>
      <c r="G172" s="275"/>
      <c r="H172" s="275"/>
      <c r="I172" s="275"/>
      <c r="J172" s="173">
        <f>SUM(J171:J171)</f>
        <v>780</v>
      </c>
      <c r="K172" s="196"/>
      <c r="L172" s="196"/>
      <c r="M172" s="196"/>
      <c r="N172" s="196"/>
      <c r="O172" s="196"/>
      <c r="P172" s="196">
        <f>SUM(P171:P171)</f>
        <v>330</v>
      </c>
      <c r="Q172" s="171"/>
      <c r="R172" s="172"/>
      <c r="S172" s="256"/>
    </row>
    <row r="173" spans="2:19" s="146" customFormat="1">
      <c r="B173" s="175" t="s">
        <v>238</v>
      </c>
      <c r="C173" s="290" t="s">
        <v>239</v>
      </c>
      <c r="D173" s="290"/>
      <c r="E173" s="290"/>
      <c r="F173" s="290"/>
      <c r="G173" s="290"/>
      <c r="H173" s="290"/>
      <c r="I173" s="290"/>
      <c r="J173" s="173">
        <f>J7+J32+J85+J104+J152+J157+J170+J172+J22</f>
        <v>428569</v>
      </c>
      <c r="K173" s="173"/>
      <c r="L173" s="173"/>
      <c r="M173" s="173"/>
      <c r="N173" s="173"/>
      <c r="O173" s="173"/>
      <c r="P173" s="173">
        <f>P7+P32+P85+P104+P152+P157+P170+P172+P22</f>
        <v>380040.03000160004</v>
      </c>
      <c r="Q173" s="178"/>
      <c r="R173" s="179"/>
      <c r="S173" s="181"/>
    </row>
    <row r="174" spans="2:19" s="146" customFormat="1">
      <c r="B174" s="175" t="s">
        <v>240</v>
      </c>
      <c r="C174" s="290">
        <v>0.08</v>
      </c>
      <c r="D174" s="290"/>
      <c r="E174" s="290"/>
      <c r="F174" s="290"/>
      <c r="G174" s="290"/>
      <c r="H174" s="290"/>
      <c r="I174" s="290"/>
      <c r="J174" s="173">
        <f>(J7+J32)*8%</f>
        <v>16549.12</v>
      </c>
      <c r="K174" s="173"/>
      <c r="L174" s="173"/>
      <c r="M174" s="173"/>
      <c r="N174" s="173"/>
      <c r="O174" s="173"/>
      <c r="P174" s="173">
        <f>(P7+P32)*8%</f>
        <v>12029.44</v>
      </c>
      <c r="Q174" s="178"/>
      <c r="R174" s="179"/>
      <c r="S174" s="181"/>
    </row>
    <row r="175" spans="2:19" s="146" customFormat="1">
      <c r="B175" s="164" t="s">
        <v>241</v>
      </c>
      <c r="C175" s="290">
        <v>0.1</v>
      </c>
      <c r="D175" s="290"/>
      <c r="E175" s="290"/>
      <c r="F175" s="290"/>
      <c r="G175" s="290"/>
      <c r="H175" s="290"/>
      <c r="I175" s="290"/>
      <c r="J175" s="173">
        <f>(J173-J7-J32)*10%</f>
        <v>22170.5</v>
      </c>
      <c r="K175" s="173"/>
      <c r="L175" s="173"/>
      <c r="M175" s="173"/>
      <c r="N175" s="173"/>
      <c r="O175" s="173"/>
      <c r="P175" s="173">
        <f>(P173-P7-P32)*10%</f>
        <v>22967.203000160007</v>
      </c>
      <c r="Q175" s="178"/>
      <c r="R175" s="179"/>
      <c r="S175" s="181"/>
    </row>
    <row r="176" spans="2:19" s="146" customFormat="1">
      <c r="B176" s="164" t="s">
        <v>242</v>
      </c>
      <c r="C176" s="290">
        <v>0.06</v>
      </c>
      <c r="D176" s="290"/>
      <c r="E176" s="290"/>
      <c r="F176" s="290"/>
      <c r="G176" s="290"/>
      <c r="H176" s="290"/>
      <c r="I176" s="290"/>
      <c r="J176" s="173">
        <f>(J173+J175+J174-J23-J24-J26)*6%</f>
        <v>21737.317199999998</v>
      </c>
      <c r="K176" s="173"/>
      <c r="L176" s="173"/>
      <c r="M176" s="173"/>
      <c r="N176" s="173"/>
      <c r="O176" s="173"/>
      <c r="P176" s="173">
        <f>(P173+P175+P174-P23-P24-P26)*6%</f>
        <v>19886.200380105602</v>
      </c>
      <c r="Q176" s="180" t="s">
        <v>243</v>
      </c>
      <c r="R176" s="181"/>
      <c r="S176" s="181"/>
    </row>
    <row r="177" spans="2:19" s="146" customFormat="1" ht="19" thickBot="1">
      <c r="B177" s="285" t="s">
        <v>244</v>
      </c>
      <c r="C177" s="286"/>
      <c r="D177" s="286"/>
      <c r="E177" s="286"/>
      <c r="F177" s="286"/>
      <c r="G177" s="286"/>
      <c r="H177" s="286"/>
      <c r="I177" s="286"/>
      <c r="J177" s="182">
        <f>J173+J175+J176+J174</f>
        <v>489025.93719999999</v>
      </c>
      <c r="K177" s="182"/>
      <c r="L177" s="182"/>
      <c r="M177" s="182"/>
      <c r="N177" s="182"/>
      <c r="O177" s="182"/>
      <c r="P177" s="182">
        <f>P173+P175+P176+P174</f>
        <v>434922.87338186562</v>
      </c>
      <c r="Q177" s="176"/>
      <c r="R177" s="183"/>
      <c r="S177" s="183"/>
    </row>
    <row r="178" spans="2:19" s="146" customFormat="1" ht="19" thickBot="1">
      <c r="B178" s="285" t="s">
        <v>2208</v>
      </c>
      <c r="C178" s="286"/>
      <c r="D178" s="286"/>
      <c r="E178" s="286"/>
      <c r="F178" s="286"/>
      <c r="G178" s="286"/>
      <c r="H178" s="286"/>
      <c r="I178" s="286"/>
      <c r="J178" s="182">
        <f>J174+J176+J177+J175</f>
        <v>549482.87439999997</v>
      </c>
      <c r="K178" s="182"/>
      <c r="L178" s="182"/>
      <c r="M178" s="182"/>
      <c r="N178" s="182"/>
      <c r="O178" s="182"/>
      <c r="P178" s="182">
        <v>433000</v>
      </c>
      <c r="Q178" s="176"/>
      <c r="R178" s="183"/>
      <c r="S178" s="183"/>
    </row>
    <row r="179" spans="2:19">
      <c r="D179" s="147"/>
      <c r="E179" s="147"/>
      <c r="F179" s="147"/>
      <c r="G179" s="177"/>
      <c r="H179" s="147"/>
      <c r="K179" s="147"/>
      <c r="L179" s="147"/>
      <c r="M179" s="177"/>
      <c r="N179" s="147"/>
    </row>
    <row r="180" spans="2:19">
      <c r="D180" s="147"/>
      <c r="E180" s="147"/>
      <c r="F180" s="147"/>
      <c r="G180" s="177"/>
      <c r="H180" s="147"/>
      <c r="K180" s="147"/>
      <c r="L180" s="147"/>
      <c r="M180" s="177"/>
      <c r="N180" s="147"/>
    </row>
    <row r="181" spans="2:19">
      <c r="D181" s="147"/>
      <c r="E181" s="147"/>
      <c r="F181" s="147"/>
      <c r="G181" s="177"/>
      <c r="H181" s="147"/>
      <c r="J181" s="184"/>
      <c r="K181" s="147"/>
      <c r="L181" s="147"/>
      <c r="M181" s="177"/>
      <c r="N181" s="147"/>
      <c r="P181" s="184"/>
    </row>
    <row r="182" spans="2:19">
      <c r="D182" s="147"/>
      <c r="E182" s="147"/>
      <c r="F182" s="147"/>
      <c r="G182" s="177"/>
      <c r="H182" s="147"/>
      <c r="K182" s="147"/>
      <c r="L182" s="147"/>
      <c r="M182" s="177"/>
      <c r="N182" s="147"/>
    </row>
    <row r="183" spans="2:19">
      <c r="D183" s="147"/>
      <c r="E183" s="147"/>
      <c r="F183" s="147"/>
      <c r="G183" s="177"/>
      <c r="H183" s="147"/>
      <c r="K183" s="147"/>
      <c r="L183" s="147"/>
      <c r="M183" s="177"/>
      <c r="N183" s="147"/>
    </row>
    <row r="184" spans="2:19">
      <c r="D184" s="147"/>
      <c r="E184" s="147"/>
      <c r="F184" s="147"/>
      <c r="G184" s="177"/>
      <c r="H184" s="147"/>
      <c r="K184" s="147"/>
      <c r="L184" s="147"/>
      <c r="M184" s="177"/>
      <c r="N184" s="147"/>
    </row>
    <row r="185" spans="2:19">
      <c r="D185" s="147"/>
      <c r="E185" s="147"/>
      <c r="F185" s="147"/>
      <c r="G185" s="177"/>
      <c r="H185" s="147"/>
      <c r="K185" s="147"/>
      <c r="L185" s="147"/>
      <c r="M185" s="177"/>
      <c r="N185" s="147"/>
    </row>
    <row r="186" spans="2:19">
      <c r="D186" s="147"/>
      <c r="E186" s="147"/>
      <c r="F186" s="147"/>
      <c r="G186" s="177"/>
      <c r="H186" s="147"/>
      <c r="K186" s="147"/>
      <c r="L186" s="147"/>
      <c r="M186" s="177"/>
      <c r="N186" s="147"/>
    </row>
    <row r="187" spans="2:19">
      <c r="D187" s="147"/>
      <c r="E187" s="147"/>
      <c r="F187" s="147"/>
      <c r="G187" s="177"/>
      <c r="H187" s="147"/>
      <c r="K187" s="147"/>
      <c r="L187" s="147"/>
      <c r="M187" s="177"/>
      <c r="N187" s="147"/>
    </row>
    <row r="188" spans="2:19">
      <c r="D188" s="147"/>
      <c r="E188" s="147"/>
      <c r="F188" s="147"/>
      <c r="G188" s="177"/>
      <c r="H188" s="147"/>
      <c r="K188" s="147"/>
      <c r="L188" s="147"/>
      <c r="M188" s="177"/>
      <c r="N188" s="147"/>
    </row>
    <row r="189" spans="2:19">
      <c r="D189" s="147"/>
      <c r="E189" s="147"/>
      <c r="F189" s="147"/>
      <c r="G189" s="177"/>
      <c r="H189" s="147"/>
      <c r="K189" s="147"/>
      <c r="L189" s="147"/>
      <c r="M189" s="177"/>
      <c r="N189" s="147"/>
    </row>
    <row r="190" spans="2:19">
      <c r="D190" s="147"/>
      <c r="E190" s="147"/>
      <c r="F190" s="147"/>
      <c r="G190" s="177"/>
      <c r="H190" s="147"/>
      <c r="K190" s="147"/>
      <c r="L190" s="147"/>
      <c r="M190" s="177"/>
      <c r="N190" s="147"/>
    </row>
    <row r="191" spans="2:19">
      <c r="D191" s="147"/>
      <c r="E191" s="147"/>
      <c r="F191" s="147"/>
      <c r="G191" s="177"/>
      <c r="H191" s="147"/>
      <c r="K191" s="147"/>
      <c r="L191" s="147"/>
      <c r="M191" s="177"/>
      <c r="N191" s="147"/>
    </row>
    <row r="192" spans="2:19">
      <c r="D192" s="147"/>
      <c r="E192" s="147"/>
      <c r="F192" s="147"/>
      <c r="G192" s="177"/>
      <c r="H192" s="147"/>
      <c r="K192" s="147"/>
      <c r="L192" s="147"/>
      <c r="M192" s="177"/>
      <c r="N192" s="147"/>
    </row>
    <row r="193" spans="4:14">
      <c r="D193" s="147"/>
      <c r="E193" s="147"/>
      <c r="F193" s="147"/>
      <c r="G193" s="177"/>
      <c r="H193" s="147"/>
      <c r="K193" s="147"/>
      <c r="L193" s="147"/>
      <c r="M193" s="177"/>
      <c r="N193" s="147"/>
    </row>
    <row r="194" spans="4:14">
      <c r="D194" s="147"/>
      <c r="E194" s="147"/>
      <c r="F194" s="147"/>
      <c r="G194" s="177"/>
      <c r="H194" s="147"/>
      <c r="K194" s="147"/>
      <c r="L194" s="147"/>
      <c r="M194" s="177"/>
      <c r="N194" s="147"/>
    </row>
    <row r="195" spans="4:14">
      <c r="D195" s="147"/>
      <c r="E195" s="147"/>
      <c r="F195" s="147"/>
      <c r="G195" s="177"/>
      <c r="H195" s="147"/>
      <c r="K195" s="147"/>
      <c r="L195" s="147"/>
      <c r="M195" s="177"/>
      <c r="N195" s="147"/>
    </row>
    <row r="196" spans="4:14">
      <c r="D196" s="147"/>
      <c r="E196" s="147"/>
      <c r="F196" s="147"/>
      <c r="G196" s="177"/>
      <c r="H196" s="147"/>
      <c r="K196" s="147"/>
      <c r="L196" s="147"/>
      <c r="M196" s="177"/>
      <c r="N196" s="147"/>
    </row>
    <row r="197" spans="4:14">
      <c r="D197" s="147"/>
      <c r="E197" s="147"/>
      <c r="F197" s="147"/>
      <c r="G197" s="177"/>
      <c r="H197" s="147"/>
      <c r="K197" s="147"/>
      <c r="L197" s="147"/>
      <c r="M197" s="177"/>
      <c r="N197" s="147"/>
    </row>
    <row r="198" spans="4:14">
      <c r="D198" s="147"/>
      <c r="E198" s="147"/>
      <c r="F198" s="147"/>
      <c r="G198" s="177"/>
      <c r="H198" s="147"/>
      <c r="K198" s="147"/>
      <c r="L198" s="147"/>
      <c r="M198" s="177"/>
      <c r="N198" s="147"/>
    </row>
    <row r="199" spans="4:14">
      <c r="D199" s="147"/>
      <c r="E199" s="147"/>
      <c r="F199" s="147"/>
      <c r="G199" s="177"/>
      <c r="H199" s="147"/>
      <c r="K199" s="147"/>
      <c r="L199" s="147"/>
      <c r="M199" s="177"/>
      <c r="N199" s="147"/>
    </row>
    <row r="200" spans="4:14">
      <c r="D200" s="147"/>
      <c r="E200" s="147"/>
      <c r="F200" s="147"/>
      <c r="G200" s="177"/>
      <c r="H200" s="147"/>
      <c r="K200" s="147"/>
      <c r="L200" s="147"/>
      <c r="M200" s="177"/>
      <c r="N200" s="147"/>
    </row>
    <row r="201" spans="4:14">
      <c r="D201" s="147"/>
      <c r="E201" s="147"/>
      <c r="F201" s="147"/>
      <c r="G201" s="177"/>
      <c r="H201" s="147"/>
      <c r="K201" s="147"/>
      <c r="L201" s="147"/>
      <c r="M201" s="177"/>
      <c r="N201" s="147"/>
    </row>
    <row r="202" spans="4:14">
      <c r="D202" s="147"/>
      <c r="E202" s="147"/>
      <c r="F202" s="147"/>
      <c r="G202" s="177"/>
      <c r="H202" s="147"/>
      <c r="K202" s="147"/>
      <c r="L202" s="147"/>
      <c r="M202" s="177"/>
      <c r="N202" s="147"/>
    </row>
    <row r="203" spans="4:14">
      <c r="D203" s="147"/>
      <c r="E203" s="147"/>
      <c r="F203" s="147"/>
      <c r="G203" s="177"/>
      <c r="H203" s="147"/>
      <c r="K203" s="147"/>
      <c r="L203" s="147"/>
      <c r="M203" s="177"/>
      <c r="N203" s="147"/>
    </row>
    <row r="204" spans="4:14">
      <c r="D204" s="147"/>
      <c r="E204" s="147"/>
      <c r="F204" s="147"/>
      <c r="G204" s="177"/>
      <c r="H204" s="147"/>
      <c r="K204" s="147"/>
      <c r="L204" s="147"/>
      <c r="M204" s="177"/>
      <c r="N204" s="147"/>
    </row>
    <row r="205" spans="4:14">
      <c r="D205" s="147"/>
      <c r="E205" s="147"/>
      <c r="F205" s="147"/>
      <c r="G205" s="177"/>
      <c r="H205" s="147"/>
      <c r="K205" s="147"/>
      <c r="L205" s="147"/>
      <c r="M205" s="177"/>
      <c r="N205" s="147"/>
    </row>
    <row r="206" spans="4:14">
      <c r="D206" s="147"/>
      <c r="E206" s="147"/>
      <c r="F206" s="147"/>
      <c r="G206" s="177"/>
      <c r="H206" s="147"/>
      <c r="K206" s="147"/>
      <c r="L206" s="147"/>
      <c r="M206" s="177"/>
      <c r="N206" s="147"/>
    </row>
    <row r="207" spans="4:14">
      <c r="D207" s="147"/>
      <c r="E207" s="147"/>
      <c r="F207" s="147"/>
      <c r="G207" s="177"/>
      <c r="H207" s="147"/>
      <c r="K207" s="147"/>
      <c r="L207" s="147"/>
      <c r="M207" s="177"/>
      <c r="N207" s="147"/>
    </row>
    <row r="208" spans="4:14">
      <c r="D208" s="147"/>
      <c r="E208" s="147"/>
      <c r="F208" s="147"/>
      <c r="G208" s="177"/>
      <c r="H208" s="147"/>
      <c r="K208" s="147"/>
      <c r="L208" s="147"/>
      <c r="M208" s="177"/>
      <c r="N208" s="147"/>
    </row>
    <row r="209" spans="4:14">
      <c r="D209" s="147"/>
      <c r="E209" s="147"/>
      <c r="F209" s="147"/>
      <c r="G209" s="177"/>
      <c r="H209" s="147"/>
      <c r="K209" s="147"/>
      <c r="L209" s="147"/>
      <c r="M209" s="177"/>
      <c r="N209" s="147"/>
    </row>
    <row r="210" spans="4:14">
      <c r="D210" s="147"/>
      <c r="E210" s="147"/>
      <c r="F210" s="147"/>
      <c r="G210" s="177"/>
      <c r="H210" s="147"/>
      <c r="K210" s="147"/>
      <c r="L210" s="147"/>
      <c r="M210" s="177"/>
      <c r="N210" s="147"/>
    </row>
    <row r="211" spans="4:14">
      <c r="D211" s="147"/>
      <c r="E211" s="147"/>
      <c r="F211" s="147"/>
      <c r="G211" s="177"/>
      <c r="H211" s="147"/>
      <c r="K211" s="147"/>
      <c r="L211" s="147"/>
      <c r="M211" s="177"/>
      <c r="N211" s="147"/>
    </row>
    <row r="212" spans="4:14">
      <c r="D212" s="147"/>
      <c r="E212" s="147"/>
      <c r="F212" s="147"/>
      <c r="G212" s="177"/>
      <c r="H212" s="147"/>
      <c r="K212" s="147"/>
      <c r="L212" s="147"/>
      <c r="M212" s="177"/>
      <c r="N212" s="147"/>
    </row>
    <row r="213" spans="4:14">
      <c r="D213" s="147"/>
      <c r="E213" s="147"/>
      <c r="F213" s="147"/>
      <c r="G213" s="177"/>
      <c r="H213" s="147"/>
      <c r="K213" s="147"/>
      <c r="L213" s="147"/>
      <c r="M213" s="177"/>
      <c r="N213" s="147"/>
    </row>
    <row r="214" spans="4:14">
      <c r="D214" s="147"/>
      <c r="E214" s="147"/>
      <c r="F214" s="147"/>
      <c r="G214" s="177"/>
      <c r="H214" s="147"/>
      <c r="K214" s="147"/>
      <c r="L214" s="147"/>
      <c r="M214" s="177"/>
      <c r="N214" s="147"/>
    </row>
    <row r="215" spans="4:14">
      <c r="D215" s="147"/>
      <c r="E215" s="147"/>
      <c r="F215" s="147"/>
      <c r="G215" s="177"/>
      <c r="H215" s="147"/>
      <c r="K215" s="147"/>
      <c r="L215" s="147"/>
      <c r="M215" s="177"/>
      <c r="N215" s="147"/>
    </row>
    <row r="216" spans="4:14">
      <c r="D216" s="147"/>
      <c r="E216" s="147"/>
      <c r="F216" s="147"/>
      <c r="G216" s="177"/>
      <c r="H216" s="147"/>
      <c r="K216" s="147"/>
      <c r="L216" s="147"/>
      <c r="M216" s="177"/>
      <c r="N216" s="147"/>
    </row>
    <row r="217" spans="4:14">
      <c r="D217" s="147"/>
      <c r="E217" s="147"/>
      <c r="F217" s="147"/>
      <c r="G217" s="177"/>
      <c r="H217" s="147"/>
      <c r="K217" s="147"/>
      <c r="L217" s="147"/>
      <c r="M217" s="177"/>
      <c r="N217" s="147"/>
    </row>
    <row r="218" spans="4:14">
      <c r="D218" s="147"/>
      <c r="E218" s="147"/>
      <c r="F218" s="147"/>
      <c r="G218" s="177"/>
      <c r="H218" s="147"/>
      <c r="K218" s="147"/>
      <c r="L218" s="147"/>
      <c r="M218" s="177"/>
      <c r="N218" s="147"/>
    </row>
    <row r="219" spans="4:14">
      <c r="D219" s="147"/>
      <c r="E219" s="147"/>
      <c r="F219" s="147"/>
      <c r="G219" s="177"/>
      <c r="H219" s="147"/>
      <c r="K219" s="147"/>
      <c r="L219" s="147"/>
      <c r="M219" s="177"/>
      <c r="N219" s="147"/>
    </row>
    <row r="220" spans="4:14">
      <c r="D220" s="147"/>
      <c r="E220" s="147"/>
      <c r="F220" s="147"/>
      <c r="G220" s="177"/>
      <c r="H220" s="147"/>
      <c r="K220" s="147"/>
      <c r="L220" s="147"/>
      <c r="M220" s="177"/>
      <c r="N220" s="147"/>
    </row>
    <row r="221" spans="4:14">
      <c r="D221" s="147"/>
      <c r="E221" s="147"/>
      <c r="F221" s="147"/>
      <c r="G221" s="177"/>
      <c r="H221" s="147"/>
      <c r="K221" s="147"/>
      <c r="L221" s="147"/>
      <c r="M221" s="177"/>
      <c r="N221" s="147"/>
    </row>
    <row r="222" spans="4:14">
      <c r="D222" s="147"/>
      <c r="E222" s="147"/>
      <c r="F222" s="147"/>
      <c r="G222" s="177"/>
      <c r="H222" s="147"/>
      <c r="K222" s="147"/>
      <c r="L222" s="147"/>
      <c r="M222" s="177"/>
      <c r="N222" s="147"/>
    </row>
    <row r="223" spans="4:14">
      <c r="D223" s="147"/>
      <c r="E223" s="147"/>
      <c r="F223" s="147"/>
      <c r="G223" s="177"/>
      <c r="H223" s="147"/>
      <c r="K223" s="147"/>
      <c r="L223" s="147"/>
      <c r="M223" s="177"/>
      <c r="N223" s="147"/>
    </row>
    <row r="224" spans="4:14">
      <c r="D224" s="147"/>
      <c r="E224" s="147"/>
      <c r="F224" s="147"/>
      <c r="G224" s="177"/>
      <c r="H224" s="147"/>
      <c r="K224" s="147"/>
      <c r="L224" s="147"/>
      <c r="M224" s="177"/>
      <c r="N224" s="147"/>
    </row>
    <row r="225" spans="4:14">
      <c r="D225" s="147"/>
      <c r="E225" s="147"/>
      <c r="F225" s="147"/>
      <c r="G225" s="177"/>
      <c r="H225" s="147"/>
      <c r="K225" s="147"/>
      <c r="L225" s="147"/>
      <c r="M225" s="177"/>
      <c r="N225" s="147"/>
    </row>
    <row r="226" spans="4:14">
      <c r="D226" s="147"/>
      <c r="E226" s="147"/>
      <c r="F226" s="147"/>
      <c r="G226" s="177"/>
      <c r="H226" s="147"/>
      <c r="K226" s="147"/>
      <c r="L226" s="147"/>
      <c r="M226" s="177"/>
      <c r="N226" s="147"/>
    </row>
    <row r="227" spans="4:14">
      <c r="D227" s="147"/>
      <c r="E227" s="147"/>
      <c r="F227" s="147"/>
      <c r="G227" s="177"/>
      <c r="H227" s="147"/>
      <c r="K227" s="147"/>
      <c r="L227" s="147"/>
      <c r="M227" s="177"/>
      <c r="N227" s="147"/>
    </row>
    <row r="228" spans="4:14">
      <c r="D228" s="147"/>
      <c r="E228" s="147"/>
      <c r="F228" s="147"/>
      <c r="G228" s="177"/>
      <c r="H228" s="147"/>
      <c r="K228" s="147"/>
      <c r="L228" s="147"/>
      <c r="M228" s="177"/>
      <c r="N228" s="147"/>
    </row>
    <row r="229" spans="4:14">
      <c r="D229" s="147"/>
      <c r="E229" s="147"/>
      <c r="F229" s="147"/>
      <c r="G229" s="177"/>
      <c r="H229" s="147"/>
      <c r="K229" s="147"/>
      <c r="L229" s="147"/>
      <c r="M229" s="177"/>
      <c r="N229" s="147"/>
    </row>
    <row r="230" spans="4:14">
      <c r="D230" s="147"/>
      <c r="E230" s="147"/>
      <c r="F230" s="147"/>
      <c r="G230" s="177"/>
      <c r="H230" s="147"/>
      <c r="K230" s="147"/>
      <c r="L230" s="147"/>
      <c r="M230" s="177"/>
      <c r="N230" s="147"/>
    </row>
    <row r="231" spans="4:14">
      <c r="D231" s="147"/>
      <c r="E231" s="147"/>
      <c r="F231" s="147"/>
      <c r="G231" s="177"/>
      <c r="H231" s="147"/>
      <c r="K231" s="147"/>
      <c r="L231" s="147"/>
      <c r="M231" s="177"/>
      <c r="N231" s="147"/>
    </row>
    <row r="232" spans="4:14">
      <c r="D232" s="147"/>
      <c r="E232" s="147"/>
      <c r="F232" s="147"/>
      <c r="G232" s="177"/>
      <c r="H232" s="147"/>
      <c r="K232" s="147"/>
      <c r="L232" s="147"/>
      <c r="M232" s="177"/>
      <c r="N232" s="147"/>
    </row>
    <row r="233" spans="4:14">
      <c r="D233" s="147"/>
      <c r="E233" s="147"/>
      <c r="F233" s="147"/>
      <c r="G233" s="177"/>
      <c r="H233" s="147"/>
      <c r="K233" s="147"/>
      <c r="L233" s="147"/>
      <c r="M233" s="177"/>
      <c r="N233" s="147"/>
    </row>
    <row r="234" spans="4:14">
      <c r="D234" s="147"/>
      <c r="E234" s="147"/>
      <c r="F234" s="147"/>
      <c r="G234" s="177"/>
      <c r="H234" s="147"/>
      <c r="K234" s="147"/>
      <c r="L234" s="147"/>
      <c r="M234" s="177"/>
      <c r="N234" s="147"/>
    </row>
    <row r="235" spans="4:14">
      <c r="D235" s="147"/>
      <c r="E235" s="147"/>
      <c r="F235" s="147"/>
      <c r="G235" s="177"/>
      <c r="H235" s="147"/>
      <c r="K235" s="147"/>
      <c r="L235" s="147"/>
      <c r="M235" s="177"/>
      <c r="N235" s="147"/>
    </row>
    <row r="236" spans="4:14">
      <c r="D236" s="147"/>
      <c r="E236" s="147"/>
      <c r="F236" s="147"/>
      <c r="G236" s="177"/>
      <c r="H236" s="147"/>
      <c r="K236" s="147"/>
      <c r="L236" s="147"/>
      <c r="M236" s="177"/>
      <c r="N236" s="147"/>
    </row>
    <row r="237" spans="4:14">
      <c r="D237" s="147"/>
      <c r="E237" s="147"/>
      <c r="F237" s="147"/>
      <c r="G237" s="177"/>
      <c r="H237" s="147"/>
      <c r="K237" s="147"/>
      <c r="L237" s="147"/>
      <c r="M237" s="177"/>
      <c r="N237" s="147"/>
    </row>
    <row r="238" spans="4:14">
      <c r="D238" s="147"/>
      <c r="E238" s="147"/>
      <c r="F238" s="147"/>
      <c r="G238" s="177"/>
      <c r="H238" s="147"/>
      <c r="K238" s="147"/>
      <c r="L238" s="147"/>
      <c r="M238" s="177"/>
      <c r="N238" s="147"/>
    </row>
    <row r="239" spans="4:14">
      <c r="D239" s="147"/>
      <c r="E239" s="147"/>
      <c r="F239" s="147"/>
      <c r="G239" s="177"/>
      <c r="H239" s="147"/>
      <c r="K239" s="147"/>
      <c r="L239" s="147"/>
      <c r="M239" s="177"/>
      <c r="N239" s="147"/>
    </row>
    <row r="240" spans="4:14">
      <c r="D240" s="147"/>
      <c r="E240" s="147"/>
      <c r="F240" s="147"/>
      <c r="G240" s="177"/>
      <c r="H240" s="147"/>
      <c r="K240" s="147"/>
      <c r="L240" s="147"/>
      <c r="M240" s="177"/>
      <c r="N240" s="147"/>
    </row>
    <row r="241" spans="4:14">
      <c r="D241" s="147"/>
      <c r="E241" s="147"/>
      <c r="F241" s="147"/>
      <c r="G241" s="177"/>
      <c r="H241" s="147"/>
      <c r="K241" s="147"/>
      <c r="L241" s="147"/>
      <c r="M241" s="177"/>
      <c r="N241" s="147"/>
    </row>
    <row r="242" spans="4:14">
      <c r="D242" s="147"/>
      <c r="E242" s="147"/>
      <c r="F242" s="147"/>
      <c r="G242" s="177"/>
      <c r="H242" s="147"/>
      <c r="K242" s="147"/>
      <c r="L242" s="147"/>
      <c r="M242" s="177"/>
      <c r="N242" s="147"/>
    </row>
    <row r="243" spans="4:14">
      <c r="D243" s="147"/>
      <c r="E243" s="147"/>
      <c r="F243" s="147"/>
      <c r="G243" s="177"/>
      <c r="H243" s="147"/>
      <c r="K243" s="147"/>
      <c r="L243" s="147"/>
      <c r="M243" s="177"/>
      <c r="N243" s="147"/>
    </row>
    <row r="244" spans="4:14">
      <c r="D244" s="147"/>
      <c r="E244" s="147"/>
      <c r="F244" s="147"/>
      <c r="G244" s="177"/>
      <c r="H244" s="147"/>
      <c r="K244" s="147"/>
      <c r="L244" s="147"/>
      <c r="M244" s="177"/>
      <c r="N244" s="147"/>
    </row>
    <row r="245" spans="4:14">
      <c r="D245" s="147"/>
      <c r="E245" s="147"/>
      <c r="F245" s="147"/>
      <c r="G245" s="177"/>
      <c r="H245" s="147"/>
      <c r="K245" s="147"/>
      <c r="L245" s="147"/>
      <c r="M245" s="177"/>
      <c r="N245" s="147"/>
    </row>
    <row r="246" spans="4:14">
      <c r="D246" s="147"/>
      <c r="E246" s="147"/>
      <c r="F246" s="147"/>
      <c r="G246" s="177"/>
      <c r="H246" s="147"/>
      <c r="K246" s="147"/>
      <c r="L246" s="147"/>
      <c r="M246" s="177"/>
      <c r="N246" s="147"/>
    </row>
    <row r="247" spans="4:14">
      <c r="D247" s="147"/>
      <c r="E247" s="147"/>
      <c r="F247" s="147"/>
      <c r="G247" s="177"/>
      <c r="H247" s="147"/>
      <c r="K247" s="147"/>
      <c r="L247" s="147"/>
      <c r="M247" s="177"/>
      <c r="N247" s="147"/>
    </row>
    <row r="248" spans="4:14">
      <c r="D248" s="147"/>
      <c r="E248" s="147"/>
      <c r="F248" s="147"/>
      <c r="G248" s="177"/>
      <c r="H248" s="147"/>
      <c r="K248" s="147"/>
      <c r="L248" s="147"/>
      <c r="M248" s="177"/>
      <c r="N248" s="147"/>
    </row>
    <row r="249" spans="4:14">
      <c r="D249" s="147"/>
      <c r="E249" s="147"/>
      <c r="F249" s="147"/>
      <c r="G249" s="177"/>
      <c r="H249" s="147"/>
      <c r="K249" s="147"/>
      <c r="L249" s="147"/>
      <c r="M249" s="177"/>
      <c r="N249" s="147"/>
    </row>
    <row r="250" spans="4:14">
      <c r="D250" s="147"/>
      <c r="E250" s="147"/>
      <c r="F250" s="147"/>
      <c r="G250" s="177"/>
      <c r="H250" s="147"/>
      <c r="K250" s="147"/>
      <c r="L250" s="147"/>
      <c r="M250" s="177"/>
      <c r="N250" s="147"/>
    </row>
    <row r="251" spans="4:14">
      <c r="D251" s="147"/>
      <c r="E251" s="147"/>
      <c r="F251" s="147"/>
      <c r="G251" s="177"/>
      <c r="H251" s="147"/>
      <c r="K251" s="147"/>
      <c r="L251" s="147"/>
      <c r="M251" s="177"/>
      <c r="N251" s="147"/>
    </row>
    <row r="252" spans="4:14">
      <c r="D252" s="147"/>
      <c r="E252" s="147"/>
      <c r="F252" s="147"/>
      <c r="G252" s="177"/>
      <c r="H252" s="147"/>
      <c r="K252" s="147"/>
      <c r="L252" s="147"/>
      <c r="M252" s="177"/>
      <c r="N252" s="147"/>
    </row>
    <row r="253" spans="4:14">
      <c r="D253" s="147"/>
      <c r="E253" s="147"/>
      <c r="F253" s="147"/>
      <c r="G253" s="177"/>
      <c r="H253" s="147"/>
      <c r="K253" s="147"/>
      <c r="L253" s="147"/>
      <c r="M253" s="177"/>
      <c r="N253" s="147"/>
    </row>
    <row r="254" spans="4:14">
      <c r="D254" s="147"/>
      <c r="E254" s="147"/>
      <c r="F254" s="147"/>
      <c r="G254" s="177"/>
      <c r="H254" s="147"/>
      <c r="K254" s="147"/>
      <c r="L254" s="147"/>
      <c r="M254" s="177"/>
      <c r="N254" s="147"/>
    </row>
    <row r="255" spans="4:14">
      <c r="D255" s="147"/>
      <c r="E255" s="147"/>
      <c r="F255" s="147"/>
      <c r="G255" s="177"/>
      <c r="H255" s="147"/>
      <c r="K255" s="147"/>
      <c r="L255" s="147"/>
      <c r="M255" s="177"/>
      <c r="N255" s="147"/>
    </row>
    <row r="256" spans="4:14">
      <c r="D256" s="147"/>
      <c r="E256" s="147"/>
      <c r="F256" s="147"/>
      <c r="G256" s="177"/>
      <c r="H256" s="147"/>
      <c r="K256" s="147"/>
      <c r="L256" s="147"/>
      <c r="M256" s="177"/>
      <c r="N256" s="147"/>
    </row>
    <row r="257" spans="4:14">
      <c r="D257" s="147"/>
      <c r="E257" s="147"/>
      <c r="F257" s="147"/>
      <c r="G257" s="177"/>
      <c r="H257" s="147"/>
      <c r="K257" s="147"/>
      <c r="L257" s="147"/>
      <c r="M257" s="177"/>
      <c r="N257" s="147"/>
    </row>
    <row r="262" spans="4:14">
      <c r="D262" s="147"/>
      <c r="E262" s="147"/>
      <c r="F262" s="147"/>
      <c r="G262" s="147"/>
      <c r="H262" s="147"/>
      <c r="K262" s="147"/>
      <c r="L262" s="147"/>
      <c r="M262" s="147"/>
      <c r="N262" s="147"/>
    </row>
    <row r="263" spans="4:14">
      <c r="D263" s="147"/>
      <c r="E263" s="147"/>
      <c r="F263" s="147"/>
      <c r="G263" s="147"/>
      <c r="H263" s="147"/>
      <c r="K263" s="147"/>
      <c r="L263" s="147"/>
      <c r="M263" s="147"/>
      <c r="N263" s="147"/>
    </row>
    <row r="264" spans="4:14">
      <c r="D264" s="147"/>
      <c r="E264" s="147"/>
      <c r="F264" s="147"/>
      <c r="G264" s="147"/>
      <c r="H264" s="147"/>
      <c r="K264" s="147"/>
      <c r="L264" s="147"/>
      <c r="M264" s="147"/>
      <c r="N264" s="147"/>
    </row>
    <row r="265" spans="4:14">
      <c r="D265" s="147"/>
      <c r="E265" s="147"/>
      <c r="F265" s="147"/>
      <c r="G265" s="147"/>
      <c r="H265" s="147"/>
      <c r="K265" s="147"/>
      <c r="L265" s="147"/>
      <c r="M265" s="147"/>
      <c r="N265" s="147"/>
    </row>
    <row r="266" spans="4:14">
      <c r="D266" s="147"/>
      <c r="E266" s="147"/>
      <c r="F266" s="147"/>
      <c r="G266" s="147"/>
      <c r="H266" s="147"/>
      <c r="K266" s="147"/>
      <c r="L266" s="147"/>
      <c r="M266" s="147"/>
      <c r="N266" s="147"/>
    </row>
    <row r="267" spans="4:14">
      <c r="D267" s="147"/>
      <c r="E267" s="147"/>
      <c r="F267" s="147"/>
      <c r="G267" s="147"/>
      <c r="H267" s="147"/>
      <c r="K267" s="147"/>
      <c r="L267" s="147"/>
      <c r="M267" s="147"/>
      <c r="N267" s="147"/>
    </row>
    <row r="268" spans="4:14">
      <c r="D268" s="147"/>
      <c r="E268" s="147"/>
      <c r="F268" s="147"/>
      <c r="G268" s="147"/>
      <c r="H268" s="147"/>
      <c r="K268" s="147"/>
      <c r="L268" s="147"/>
      <c r="M268" s="147"/>
      <c r="N268" s="147"/>
    </row>
    <row r="269" spans="4:14">
      <c r="D269" s="147"/>
      <c r="E269" s="147"/>
      <c r="F269" s="147"/>
      <c r="G269" s="147"/>
      <c r="H269" s="147"/>
      <c r="K269" s="147"/>
      <c r="L269" s="147"/>
      <c r="M269" s="147"/>
      <c r="N269" s="147"/>
    </row>
    <row r="270" spans="4:14">
      <c r="D270" s="147"/>
      <c r="E270" s="147"/>
      <c r="F270" s="147"/>
      <c r="G270" s="147"/>
      <c r="H270" s="147"/>
      <c r="K270" s="147"/>
      <c r="L270" s="147"/>
      <c r="M270" s="147"/>
      <c r="N270" s="147"/>
    </row>
    <row r="271" spans="4:14">
      <c r="D271" s="147"/>
      <c r="E271" s="147"/>
      <c r="F271" s="147"/>
      <c r="G271" s="147"/>
      <c r="H271" s="147"/>
      <c r="K271" s="147"/>
      <c r="L271" s="147"/>
      <c r="M271" s="147"/>
      <c r="N271" s="147"/>
    </row>
    <row r="272" spans="4:14">
      <c r="D272" s="147"/>
      <c r="E272" s="147"/>
      <c r="F272" s="147"/>
      <c r="G272" s="147"/>
      <c r="H272" s="147"/>
      <c r="K272" s="147"/>
      <c r="L272" s="147"/>
      <c r="M272" s="147"/>
      <c r="N272" s="147"/>
    </row>
    <row r="273" spans="4:14">
      <c r="D273" s="147"/>
      <c r="E273" s="147"/>
      <c r="F273" s="147"/>
      <c r="G273" s="147"/>
      <c r="H273" s="147"/>
      <c r="K273" s="147"/>
      <c r="L273" s="147"/>
      <c r="M273" s="147"/>
      <c r="N273" s="147"/>
    </row>
    <row r="274" spans="4:14">
      <c r="D274" s="147"/>
      <c r="E274" s="147"/>
      <c r="F274" s="147"/>
      <c r="G274" s="147"/>
      <c r="H274" s="147"/>
      <c r="K274" s="147"/>
      <c r="L274" s="147"/>
      <c r="M274" s="147"/>
      <c r="N274" s="147"/>
    </row>
    <row r="275" spans="4:14">
      <c r="D275" s="147"/>
      <c r="E275" s="147"/>
      <c r="F275" s="147"/>
      <c r="G275" s="147"/>
      <c r="H275" s="147"/>
      <c r="K275" s="147"/>
      <c r="L275" s="147"/>
      <c r="M275" s="147"/>
      <c r="N275" s="147"/>
    </row>
    <row r="276" spans="4:14">
      <c r="D276" s="147"/>
      <c r="E276" s="147"/>
      <c r="F276" s="147"/>
      <c r="G276" s="147"/>
      <c r="H276" s="147"/>
      <c r="K276" s="147"/>
      <c r="L276" s="147"/>
      <c r="M276" s="147"/>
      <c r="N276" s="147"/>
    </row>
    <row r="277" spans="4:14">
      <c r="D277" s="147"/>
      <c r="E277" s="147"/>
      <c r="F277" s="147"/>
      <c r="G277" s="147"/>
      <c r="H277" s="147"/>
      <c r="K277" s="147"/>
      <c r="L277" s="147"/>
      <c r="M277" s="147"/>
      <c r="N277" s="147"/>
    </row>
    <row r="278" spans="4:14">
      <c r="D278" s="147"/>
      <c r="E278" s="147"/>
      <c r="F278" s="147"/>
      <c r="G278" s="147"/>
      <c r="H278" s="147"/>
      <c r="K278" s="147"/>
      <c r="L278" s="147"/>
      <c r="M278" s="147"/>
      <c r="N278" s="147"/>
    </row>
    <row r="279" spans="4:14">
      <c r="D279" s="147"/>
      <c r="E279" s="147"/>
      <c r="F279" s="147"/>
      <c r="G279" s="147"/>
      <c r="H279" s="147"/>
      <c r="K279" s="147"/>
      <c r="L279" s="147"/>
      <c r="M279" s="147"/>
      <c r="N279" s="147"/>
    </row>
    <row r="280" spans="4:14">
      <c r="D280" s="147"/>
      <c r="E280" s="147"/>
      <c r="F280" s="147"/>
      <c r="G280" s="147"/>
      <c r="H280" s="147"/>
      <c r="K280" s="147"/>
      <c r="L280" s="147"/>
      <c r="M280" s="147"/>
      <c r="N280" s="147"/>
    </row>
    <row r="281" spans="4:14">
      <c r="D281" s="147"/>
      <c r="E281" s="147"/>
      <c r="F281" s="147"/>
      <c r="G281" s="147"/>
      <c r="H281" s="147"/>
      <c r="K281" s="147"/>
      <c r="L281" s="147"/>
      <c r="M281" s="147"/>
      <c r="N281" s="147"/>
    </row>
    <row r="282" spans="4:14">
      <c r="D282" s="147"/>
      <c r="E282" s="147"/>
      <c r="F282" s="147"/>
      <c r="G282" s="147"/>
      <c r="H282" s="147"/>
      <c r="K282" s="147"/>
      <c r="L282" s="147"/>
      <c r="M282" s="147"/>
      <c r="N282" s="147"/>
    </row>
    <row r="283" spans="4:14">
      <c r="D283" s="147"/>
      <c r="E283" s="147"/>
      <c r="F283" s="147"/>
      <c r="G283" s="147"/>
      <c r="H283" s="147"/>
      <c r="K283" s="147"/>
      <c r="L283" s="147"/>
      <c r="M283" s="147"/>
      <c r="N283" s="147"/>
    </row>
    <row r="284" spans="4:14">
      <c r="D284" s="147"/>
      <c r="E284" s="147"/>
      <c r="F284" s="147"/>
      <c r="G284" s="147"/>
      <c r="H284" s="147"/>
      <c r="K284" s="147"/>
      <c r="L284" s="147"/>
      <c r="M284" s="147"/>
      <c r="N284" s="147"/>
    </row>
    <row r="285" spans="4:14">
      <c r="D285" s="147"/>
      <c r="E285" s="147"/>
      <c r="F285" s="147"/>
      <c r="G285" s="147"/>
      <c r="H285" s="147"/>
      <c r="K285" s="147"/>
      <c r="L285" s="147"/>
      <c r="M285" s="147"/>
      <c r="N285" s="147"/>
    </row>
    <row r="286" spans="4:14">
      <c r="D286" s="147"/>
      <c r="E286" s="147"/>
      <c r="F286" s="147"/>
      <c r="G286" s="147"/>
      <c r="H286" s="147"/>
      <c r="K286" s="147"/>
      <c r="L286" s="147"/>
      <c r="M286" s="147"/>
      <c r="N286" s="147"/>
    </row>
    <row r="291" spans="4:14">
      <c r="D291" s="147"/>
      <c r="E291" s="147"/>
      <c r="F291" s="147"/>
      <c r="G291" s="147"/>
      <c r="H291" s="147"/>
      <c r="K291" s="147"/>
      <c r="L291" s="147"/>
      <c r="M291" s="147"/>
      <c r="N291" s="147"/>
    </row>
    <row r="292" spans="4:14">
      <c r="D292" s="147"/>
      <c r="E292" s="147"/>
      <c r="F292" s="147"/>
      <c r="G292" s="147"/>
      <c r="H292" s="147"/>
      <c r="K292" s="147"/>
      <c r="L292" s="147"/>
      <c r="M292" s="147"/>
      <c r="N292" s="147"/>
    </row>
    <row r="293" spans="4:14">
      <c r="D293" s="147"/>
      <c r="E293" s="147"/>
      <c r="F293" s="147"/>
      <c r="G293" s="147"/>
      <c r="H293" s="147"/>
      <c r="K293" s="147"/>
      <c r="L293" s="147"/>
      <c r="M293" s="147"/>
      <c r="N293" s="147"/>
    </row>
    <row r="294" spans="4:14">
      <c r="D294" s="147"/>
      <c r="E294" s="147"/>
      <c r="F294" s="147"/>
      <c r="G294" s="147"/>
      <c r="H294" s="147"/>
      <c r="K294" s="147"/>
      <c r="L294" s="147"/>
      <c r="M294" s="147"/>
      <c r="N294" s="147"/>
    </row>
    <row r="295" spans="4:14">
      <c r="D295" s="147"/>
      <c r="E295" s="147"/>
      <c r="F295" s="147"/>
      <c r="G295" s="147"/>
      <c r="H295" s="147"/>
      <c r="K295" s="147"/>
      <c r="L295" s="147"/>
      <c r="M295" s="147"/>
      <c r="N295" s="147"/>
    </row>
    <row r="296" spans="4:14">
      <c r="D296" s="147"/>
      <c r="E296" s="147"/>
      <c r="F296" s="147"/>
      <c r="G296" s="147"/>
      <c r="H296" s="147"/>
      <c r="K296" s="147"/>
      <c r="L296" s="147"/>
      <c r="M296" s="147"/>
      <c r="N296" s="147"/>
    </row>
    <row r="297" spans="4:14">
      <c r="D297" s="147"/>
      <c r="E297" s="147"/>
      <c r="F297" s="147"/>
      <c r="G297" s="147"/>
      <c r="H297" s="147"/>
      <c r="K297" s="147"/>
      <c r="L297" s="147"/>
      <c r="M297" s="147"/>
      <c r="N297" s="147"/>
    </row>
    <row r="298" spans="4:14">
      <c r="D298" s="147"/>
      <c r="E298" s="147"/>
      <c r="F298" s="147"/>
      <c r="G298" s="147"/>
      <c r="H298" s="147"/>
      <c r="K298" s="147"/>
      <c r="L298" s="147"/>
      <c r="M298" s="147"/>
      <c r="N298" s="147"/>
    </row>
    <row r="299" spans="4:14">
      <c r="D299" s="147"/>
      <c r="E299" s="147"/>
      <c r="F299" s="147"/>
      <c r="G299" s="147"/>
      <c r="H299" s="147"/>
      <c r="K299" s="147"/>
      <c r="L299" s="147"/>
      <c r="M299" s="147"/>
      <c r="N299" s="147"/>
    </row>
    <row r="300" spans="4:14">
      <c r="D300" s="147"/>
      <c r="E300" s="147"/>
      <c r="F300" s="147"/>
      <c r="G300" s="147"/>
      <c r="H300" s="147"/>
      <c r="K300" s="147"/>
      <c r="L300" s="147"/>
      <c r="M300" s="147"/>
      <c r="N300" s="147"/>
    </row>
    <row r="301" spans="4:14">
      <c r="D301" s="147"/>
      <c r="E301" s="147"/>
      <c r="F301" s="147"/>
      <c r="G301" s="147"/>
      <c r="H301" s="147"/>
      <c r="K301" s="147"/>
      <c r="L301" s="147"/>
      <c r="M301" s="147"/>
      <c r="N301" s="147"/>
    </row>
    <row r="302" spans="4:14">
      <c r="D302" s="147"/>
      <c r="E302" s="147"/>
      <c r="F302" s="147"/>
      <c r="G302" s="147"/>
      <c r="H302" s="147"/>
      <c r="K302" s="147"/>
      <c r="L302" s="147"/>
      <c r="M302" s="147"/>
      <c r="N302" s="147"/>
    </row>
    <row r="303" spans="4:14">
      <c r="D303" s="147"/>
      <c r="E303" s="147"/>
      <c r="F303" s="147"/>
      <c r="G303" s="147"/>
      <c r="H303" s="147"/>
      <c r="K303" s="147"/>
      <c r="L303" s="147"/>
      <c r="M303" s="147"/>
      <c r="N303" s="147"/>
    </row>
    <row r="304" spans="4:14">
      <c r="D304" s="147"/>
      <c r="E304" s="147"/>
      <c r="F304" s="147"/>
      <c r="G304" s="147"/>
      <c r="H304" s="147"/>
      <c r="K304" s="147"/>
      <c r="L304" s="147"/>
      <c r="M304" s="147"/>
      <c r="N304" s="147"/>
    </row>
    <row r="305" spans="4:14">
      <c r="D305" s="147"/>
      <c r="E305" s="147"/>
      <c r="F305" s="147"/>
      <c r="G305" s="147"/>
      <c r="H305" s="147"/>
      <c r="K305" s="147"/>
      <c r="L305" s="147"/>
      <c r="M305" s="147"/>
      <c r="N305" s="147"/>
    </row>
    <row r="306" spans="4:14">
      <c r="D306" s="147"/>
      <c r="E306" s="147"/>
      <c r="F306" s="147"/>
      <c r="G306" s="147"/>
      <c r="H306" s="147"/>
      <c r="K306" s="147"/>
      <c r="L306" s="147"/>
      <c r="M306" s="147"/>
      <c r="N306" s="147"/>
    </row>
    <row r="307" spans="4:14">
      <c r="D307" s="147"/>
      <c r="E307" s="147"/>
      <c r="F307" s="147"/>
      <c r="G307" s="147"/>
      <c r="H307" s="147"/>
      <c r="K307" s="147"/>
      <c r="L307" s="147"/>
      <c r="M307" s="147"/>
      <c r="N307" s="147"/>
    </row>
    <row r="308" spans="4:14">
      <c r="D308" s="147"/>
      <c r="E308" s="147"/>
      <c r="F308" s="147"/>
      <c r="G308" s="147"/>
      <c r="H308" s="147"/>
      <c r="K308" s="147"/>
      <c r="L308" s="147"/>
      <c r="M308" s="147"/>
      <c r="N308" s="147"/>
    </row>
    <row r="309" spans="4:14">
      <c r="D309" s="147"/>
      <c r="E309" s="147"/>
      <c r="F309" s="147"/>
      <c r="G309" s="147"/>
      <c r="H309" s="147"/>
      <c r="K309" s="147"/>
      <c r="L309" s="147"/>
      <c r="M309" s="147"/>
      <c r="N309" s="147"/>
    </row>
    <row r="310" spans="4:14">
      <c r="D310" s="147"/>
      <c r="E310" s="147"/>
      <c r="F310" s="147"/>
      <c r="G310" s="147"/>
      <c r="H310" s="147"/>
      <c r="K310" s="147"/>
      <c r="L310" s="147"/>
      <c r="M310" s="147"/>
      <c r="N310" s="147"/>
    </row>
    <row r="311" spans="4:14">
      <c r="D311" s="147"/>
      <c r="E311" s="147"/>
      <c r="F311" s="147"/>
      <c r="G311" s="147"/>
      <c r="H311" s="147"/>
      <c r="K311" s="147"/>
      <c r="L311" s="147"/>
      <c r="M311" s="147"/>
      <c r="N311" s="147"/>
    </row>
    <row r="312" spans="4:14">
      <c r="D312" s="147"/>
      <c r="E312" s="147"/>
      <c r="F312" s="147"/>
      <c r="G312" s="147"/>
      <c r="H312" s="147"/>
      <c r="K312" s="147"/>
      <c r="L312" s="147"/>
      <c r="M312" s="147"/>
      <c r="N312" s="147"/>
    </row>
    <row r="313" spans="4:14">
      <c r="D313" s="147"/>
      <c r="E313" s="147"/>
      <c r="F313" s="147"/>
      <c r="G313" s="147"/>
      <c r="H313" s="147"/>
      <c r="K313" s="147"/>
      <c r="L313" s="147"/>
      <c r="M313" s="147"/>
      <c r="N313" s="147"/>
    </row>
    <row r="314" spans="4:14">
      <c r="D314" s="147"/>
      <c r="E314" s="147"/>
      <c r="F314" s="147"/>
      <c r="G314" s="147"/>
      <c r="H314" s="147"/>
      <c r="K314" s="147"/>
      <c r="L314" s="147"/>
      <c r="M314" s="147"/>
      <c r="N314" s="147"/>
    </row>
    <row r="315" spans="4:14">
      <c r="D315" s="147"/>
      <c r="E315" s="147"/>
      <c r="F315" s="147"/>
      <c r="G315" s="147"/>
      <c r="H315" s="147"/>
      <c r="K315" s="147"/>
      <c r="L315" s="147"/>
      <c r="M315" s="147"/>
      <c r="N315" s="147"/>
    </row>
    <row r="316" spans="4:14">
      <c r="D316" s="147"/>
      <c r="E316" s="147"/>
      <c r="F316" s="147"/>
      <c r="G316" s="147"/>
      <c r="H316" s="147"/>
      <c r="K316" s="147"/>
      <c r="L316" s="147"/>
      <c r="M316" s="147"/>
      <c r="N316" s="147"/>
    </row>
    <row r="317" spans="4:14">
      <c r="D317" s="147"/>
      <c r="E317" s="147"/>
      <c r="F317" s="147"/>
      <c r="G317" s="147"/>
      <c r="H317" s="147"/>
      <c r="K317" s="147"/>
      <c r="L317" s="147"/>
      <c r="M317" s="147"/>
      <c r="N317" s="147"/>
    </row>
    <row r="318" spans="4:14">
      <c r="D318" s="147"/>
      <c r="E318" s="147"/>
      <c r="F318" s="147"/>
      <c r="G318" s="147"/>
      <c r="H318" s="147"/>
      <c r="K318" s="147"/>
      <c r="L318" s="147"/>
      <c r="M318" s="147"/>
      <c r="N318" s="147"/>
    </row>
    <row r="319" spans="4:14">
      <c r="D319" s="147"/>
      <c r="E319" s="147"/>
      <c r="F319" s="147"/>
      <c r="G319" s="147"/>
      <c r="H319" s="147"/>
      <c r="K319" s="147"/>
      <c r="L319" s="147"/>
      <c r="M319" s="147"/>
      <c r="N319" s="147"/>
    </row>
    <row r="320" spans="4:14">
      <c r="D320" s="147"/>
      <c r="E320" s="147"/>
      <c r="F320" s="147"/>
      <c r="G320" s="147"/>
      <c r="H320" s="147"/>
      <c r="K320" s="147"/>
      <c r="L320" s="147"/>
      <c r="M320" s="147"/>
      <c r="N320" s="147"/>
    </row>
    <row r="321" spans="4:14">
      <c r="D321" s="147"/>
      <c r="E321" s="147"/>
      <c r="F321" s="147"/>
      <c r="G321" s="147"/>
      <c r="H321" s="147"/>
      <c r="K321" s="147"/>
      <c r="L321" s="147"/>
      <c r="M321" s="147"/>
      <c r="N321" s="147"/>
    </row>
    <row r="322" spans="4:14">
      <c r="D322" s="147"/>
      <c r="E322" s="147"/>
      <c r="F322" s="147"/>
      <c r="G322" s="147"/>
      <c r="H322" s="147"/>
      <c r="K322" s="147"/>
      <c r="L322" s="147"/>
      <c r="M322" s="147"/>
      <c r="N322" s="147"/>
    </row>
    <row r="323" spans="4:14">
      <c r="D323" s="147"/>
      <c r="E323" s="147"/>
      <c r="F323" s="147"/>
      <c r="G323" s="147"/>
      <c r="H323" s="147"/>
      <c r="K323" s="147"/>
      <c r="L323" s="147"/>
      <c r="M323" s="147"/>
      <c r="N323" s="147"/>
    </row>
    <row r="324" spans="4:14">
      <c r="D324" s="147"/>
      <c r="E324" s="147"/>
      <c r="F324" s="147"/>
      <c r="G324" s="147"/>
      <c r="H324" s="147"/>
      <c r="K324" s="147"/>
      <c r="L324" s="147"/>
      <c r="M324" s="147"/>
      <c r="N324" s="147"/>
    </row>
    <row r="325" spans="4:14">
      <c r="D325" s="147"/>
      <c r="E325" s="147"/>
      <c r="F325" s="147"/>
      <c r="G325" s="147"/>
      <c r="H325" s="147"/>
      <c r="K325" s="147"/>
      <c r="L325" s="147"/>
      <c r="M325" s="147"/>
      <c r="N325" s="147"/>
    </row>
    <row r="326" spans="4:14">
      <c r="D326" s="147"/>
      <c r="E326" s="147"/>
      <c r="F326" s="147"/>
      <c r="G326" s="147"/>
      <c r="H326" s="147"/>
      <c r="K326" s="147"/>
      <c r="L326" s="147"/>
      <c r="M326" s="147"/>
      <c r="N326" s="147"/>
    </row>
    <row r="327" spans="4:14">
      <c r="D327" s="147"/>
      <c r="E327" s="147"/>
      <c r="F327" s="147"/>
      <c r="G327" s="147"/>
      <c r="H327" s="147"/>
      <c r="K327" s="147"/>
      <c r="L327" s="147"/>
      <c r="M327" s="147"/>
      <c r="N327" s="147"/>
    </row>
    <row r="328" spans="4:14">
      <c r="D328" s="147"/>
      <c r="E328" s="147"/>
      <c r="F328" s="147"/>
      <c r="G328" s="147"/>
      <c r="H328" s="147"/>
      <c r="K328" s="147"/>
      <c r="L328" s="147"/>
      <c r="M328" s="147"/>
      <c r="N328" s="147"/>
    </row>
    <row r="329" spans="4:14">
      <c r="D329" s="147"/>
      <c r="E329" s="147"/>
      <c r="F329" s="147"/>
      <c r="G329" s="147"/>
      <c r="H329" s="147"/>
      <c r="K329" s="147"/>
      <c r="L329" s="147"/>
      <c r="M329" s="147"/>
      <c r="N329" s="147"/>
    </row>
  </sheetData>
  <mergeCells count="69">
    <mergeCell ref="B178:I178"/>
    <mergeCell ref="C175:I175"/>
    <mergeCell ref="C176:I176"/>
    <mergeCell ref="C173:I173"/>
    <mergeCell ref="C174:I174"/>
    <mergeCell ref="C132:C134"/>
    <mergeCell ref="C138:C145"/>
    <mergeCell ref="C135:C137"/>
    <mergeCell ref="C152:I152"/>
    <mergeCell ref="C167:C169"/>
    <mergeCell ref="C153:C154"/>
    <mergeCell ref="C155:C156"/>
    <mergeCell ref="C158:C161"/>
    <mergeCell ref="C162:C166"/>
    <mergeCell ref="C157:I157"/>
    <mergeCell ref="B177:I177"/>
    <mergeCell ref="B6:B7"/>
    <mergeCell ref="B8:B22"/>
    <mergeCell ref="B23:B32"/>
    <mergeCell ref="B33:B85"/>
    <mergeCell ref="B86:B104"/>
    <mergeCell ref="B105:B152"/>
    <mergeCell ref="B153:B157"/>
    <mergeCell ref="B158:B170"/>
    <mergeCell ref="B171:B172"/>
    <mergeCell ref="C8:C10"/>
    <mergeCell ref="C11:C13"/>
    <mergeCell ref="C146:C149"/>
    <mergeCell ref="C170:I170"/>
    <mergeCell ref="C172:I172"/>
    <mergeCell ref="D139:D140"/>
    <mergeCell ref="C105:C106"/>
    <mergeCell ref="C107:C112"/>
    <mergeCell ref="C113:C118"/>
    <mergeCell ref="C101:C103"/>
    <mergeCell ref="C129:C131"/>
    <mergeCell ref="C119:C125"/>
    <mergeCell ref="C126:C128"/>
    <mergeCell ref="C104:I104"/>
    <mergeCell ref="D101:D103"/>
    <mergeCell ref="B1:R1"/>
    <mergeCell ref="G2:R2"/>
    <mergeCell ref="G3:R3"/>
    <mergeCell ref="B4:R4"/>
    <mergeCell ref="C7:I7"/>
    <mergeCell ref="C75:C77"/>
    <mergeCell ref="C78:C80"/>
    <mergeCell ref="C81:C84"/>
    <mergeCell ref="C96:C100"/>
    <mergeCell ref="C85:I85"/>
    <mergeCell ref="D99:D100"/>
    <mergeCell ref="D90:D91"/>
    <mergeCell ref="C86:C95"/>
    <mergeCell ref="S29:S30"/>
    <mergeCell ref="C14:C15"/>
    <mergeCell ref="D17:D18"/>
    <mergeCell ref="D73:D74"/>
    <mergeCell ref="C22:I22"/>
    <mergeCell ref="C32:I32"/>
    <mergeCell ref="C59:C67"/>
    <mergeCell ref="C68:C69"/>
    <mergeCell ref="C23:C25"/>
    <mergeCell ref="C27:C30"/>
    <mergeCell ref="C33:C34"/>
    <mergeCell ref="C36:C39"/>
    <mergeCell ref="C40:C58"/>
    <mergeCell ref="C17:C19"/>
    <mergeCell ref="C20:C21"/>
    <mergeCell ref="C70:C74"/>
  </mergeCells>
  <phoneticPr fontId="20" type="noConversion"/>
  <hyperlinks>
    <hyperlink ref="C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0CA96-0BCF-6B44-ACF6-1A6CBA721FF7}">
  <dimension ref="A1:I46"/>
  <sheetViews>
    <sheetView showGridLines="0" topLeftCell="A16" workbookViewId="0">
      <selection activeCell="A39" sqref="A39:I45"/>
    </sheetView>
  </sheetViews>
  <sheetFormatPr baseColWidth="10" defaultColWidth="9" defaultRowHeight="20" customHeight="1"/>
  <cols>
    <col min="1" max="1" width="6" style="212" bestFit="1" customWidth="1"/>
    <col min="2" max="2" width="8.6640625" style="212" bestFit="1" customWidth="1"/>
    <col min="3" max="3" width="13.33203125" style="212" bestFit="1" customWidth="1"/>
    <col min="4" max="4" width="42.5" style="212" bestFit="1" customWidth="1"/>
    <col min="5" max="5" width="14" style="212" bestFit="1" customWidth="1"/>
    <col min="6" max="6" width="12.5" style="212" bestFit="1" customWidth="1"/>
    <col min="7" max="7" width="16" style="212" bestFit="1" customWidth="1"/>
    <col min="8" max="8" width="12" style="212" bestFit="1" customWidth="1"/>
    <col min="9" max="9" width="18.33203125" style="212" customWidth="1"/>
    <col min="10" max="16384" width="9" style="212"/>
  </cols>
  <sheetData>
    <row r="1" spans="1:9" s="213" customFormat="1" ht="40" customHeight="1">
      <c r="A1" s="293" t="s">
        <v>1762</v>
      </c>
      <c r="B1" s="294"/>
      <c r="C1" s="294"/>
      <c r="D1" s="294"/>
      <c r="E1" s="294"/>
      <c r="F1" s="294"/>
      <c r="G1" s="294"/>
      <c r="H1" s="294"/>
      <c r="I1" s="295"/>
    </row>
    <row r="2" spans="1:9" s="208" customFormat="1" ht="20" customHeight="1">
      <c r="A2" s="209"/>
      <c r="B2" s="209"/>
      <c r="C2" s="209"/>
      <c r="D2" s="209" t="s">
        <v>1763</v>
      </c>
      <c r="E2" s="209"/>
      <c r="F2" s="209"/>
      <c r="G2" s="209"/>
      <c r="H2" s="209"/>
      <c r="I2" s="209"/>
    </row>
    <row r="3" spans="1:9" s="208" customFormat="1" ht="20" customHeight="1">
      <c r="A3" s="209"/>
      <c r="B3" s="209"/>
      <c r="C3" s="209" t="s">
        <v>1764</v>
      </c>
      <c r="D3" s="209" t="s">
        <v>1765</v>
      </c>
      <c r="E3" s="209"/>
      <c r="F3" s="209"/>
      <c r="G3" s="209"/>
      <c r="H3" s="209" t="s">
        <v>1766</v>
      </c>
      <c r="I3" s="209"/>
    </row>
    <row r="4" spans="1:9" s="208" customFormat="1" ht="20" customHeight="1">
      <c r="A4" s="215"/>
      <c r="B4" s="215"/>
      <c r="C4" s="215"/>
      <c r="D4" s="215"/>
      <c r="E4" s="215"/>
      <c r="F4" s="215"/>
      <c r="G4" s="215"/>
      <c r="H4" s="215"/>
      <c r="I4" s="215"/>
    </row>
    <row r="5" spans="1:9" s="208" customFormat="1" ht="20" customHeight="1">
      <c r="A5" s="215"/>
      <c r="B5" s="209"/>
      <c r="C5" s="215"/>
      <c r="D5" s="215"/>
      <c r="E5" s="215"/>
      <c r="F5" s="215"/>
      <c r="G5" s="215"/>
      <c r="H5" s="215"/>
      <c r="I5" s="215"/>
    </row>
    <row r="6" spans="1:9" s="208" customFormat="1" ht="20" customHeight="1">
      <c r="A6" s="209" t="s">
        <v>245</v>
      </c>
      <c r="B6" s="209" t="s">
        <v>1767</v>
      </c>
      <c r="C6" s="209" t="s">
        <v>1768</v>
      </c>
      <c r="D6" s="209" t="s">
        <v>1769</v>
      </c>
      <c r="E6" s="209" t="s">
        <v>1770</v>
      </c>
      <c r="F6" s="209" t="s">
        <v>1771</v>
      </c>
      <c r="G6" s="209" t="s">
        <v>1772</v>
      </c>
      <c r="H6" s="209" t="s">
        <v>1773</v>
      </c>
      <c r="I6" s="209" t="s">
        <v>1774</v>
      </c>
    </row>
    <row r="7" spans="1:9" s="210" customFormat="1" ht="20" customHeight="1">
      <c r="A7" s="216"/>
      <c r="B7" s="217" t="s">
        <v>1775</v>
      </c>
      <c r="C7" s="217" t="s">
        <v>1903</v>
      </c>
      <c r="D7" s="217" t="s">
        <v>1904</v>
      </c>
      <c r="E7" s="218">
        <v>0</v>
      </c>
      <c r="F7" s="218">
        <v>824</v>
      </c>
      <c r="G7" s="217" t="s">
        <v>1777</v>
      </c>
      <c r="H7" s="216"/>
      <c r="I7" s="216"/>
    </row>
    <row r="8" spans="1:9" s="211" customFormat="1" ht="20" customHeight="1">
      <c r="A8" s="219"/>
      <c r="B8" s="220" t="s">
        <v>1778</v>
      </c>
      <c r="C8" s="220" t="s">
        <v>1776</v>
      </c>
      <c r="D8" s="220" t="s">
        <v>1904</v>
      </c>
      <c r="E8" s="221">
        <v>1100</v>
      </c>
      <c r="F8" s="220"/>
      <c r="G8" s="220" t="s">
        <v>1779</v>
      </c>
      <c r="H8" s="219"/>
      <c r="I8" s="219"/>
    </row>
    <row r="9" spans="1:9" s="210" customFormat="1" ht="20" customHeight="1">
      <c r="A9" s="219"/>
      <c r="B9" s="220" t="s">
        <v>1780</v>
      </c>
      <c r="C9" s="220" t="s">
        <v>1776</v>
      </c>
      <c r="D9" s="220" t="s">
        <v>1904</v>
      </c>
      <c r="E9" s="221">
        <v>1100</v>
      </c>
      <c r="F9" s="220"/>
      <c r="G9" s="220" t="s">
        <v>1781</v>
      </c>
      <c r="H9" s="219"/>
      <c r="I9" s="219"/>
    </row>
    <row r="10" spans="1:9" s="210" customFormat="1" ht="20" customHeight="1">
      <c r="A10" s="219"/>
      <c r="B10" s="220" t="s">
        <v>1782</v>
      </c>
      <c r="C10" s="220" t="s">
        <v>1776</v>
      </c>
      <c r="D10" s="220" t="s">
        <v>1904</v>
      </c>
      <c r="E10" s="221">
        <v>1100</v>
      </c>
      <c r="F10" s="220"/>
      <c r="G10" s="220" t="s">
        <v>1783</v>
      </c>
      <c r="H10" s="219"/>
      <c r="I10" s="219"/>
    </row>
    <row r="11" spans="1:9" s="210" customFormat="1" ht="20" customHeight="1">
      <c r="A11" s="219"/>
      <c r="B11" s="220" t="s">
        <v>1784</v>
      </c>
      <c r="C11" s="220" t="s">
        <v>1776</v>
      </c>
      <c r="D11" s="220" t="s">
        <v>1904</v>
      </c>
      <c r="E11" s="221">
        <v>1100</v>
      </c>
      <c r="F11" s="220"/>
      <c r="G11" s="220" t="s">
        <v>1785</v>
      </c>
      <c r="H11" s="219"/>
      <c r="I11" s="219"/>
    </row>
    <row r="12" spans="1:9" s="210" customFormat="1" ht="20" customHeight="1">
      <c r="A12" s="219"/>
      <c r="B12" s="220" t="s">
        <v>1775</v>
      </c>
      <c r="C12" s="220" t="s">
        <v>1786</v>
      </c>
      <c r="D12" s="220" t="s">
        <v>1905</v>
      </c>
      <c r="E12" s="221">
        <v>1280</v>
      </c>
      <c r="F12" s="220"/>
      <c r="G12" s="220" t="s">
        <v>1787</v>
      </c>
      <c r="H12" s="219"/>
      <c r="I12" s="219"/>
    </row>
    <row r="13" spans="1:9" ht="20" customHeight="1">
      <c r="A13" s="219"/>
      <c r="B13" s="220" t="s">
        <v>1778</v>
      </c>
      <c r="C13" s="220" t="s">
        <v>1786</v>
      </c>
      <c r="D13" s="220" t="s">
        <v>1905</v>
      </c>
      <c r="E13" s="221">
        <v>1280</v>
      </c>
      <c r="F13" s="220"/>
      <c r="G13" s="220" t="s">
        <v>1788</v>
      </c>
      <c r="H13" s="219"/>
      <c r="I13" s="219"/>
    </row>
    <row r="14" spans="1:9" ht="20" customHeight="1">
      <c r="A14" s="219"/>
      <c r="B14" s="220" t="s">
        <v>1780</v>
      </c>
      <c r="C14" s="220" t="s">
        <v>1786</v>
      </c>
      <c r="D14" s="220" t="s">
        <v>1905</v>
      </c>
      <c r="E14" s="221">
        <v>1280</v>
      </c>
      <c r="F14" s="220"/>
      <c r="G14" s="220" t="s">
        <v>1789</v>
      </c>
      <c r="H14" s="219"/>
      <c r="I14" s="219"/>
    </row>
    <row r="15" spans="1:9" ht="20" customHeight="1">
      <c r="A15" s="216"/>
      <c r="B15" s="217" t="s">
        <v>1782</v>
      </c>
      <c r="C15" s="217" t="s">
        <v>1790</v>
      </c>
      <c r="D15" s="217" t="s">
        <v>1906</v>
      </c>
      <c r="E15" s="218">
        <v>0</v>
      </c>
      <c r="F15" s="218">
        <v>560</v>
      </c>
      <c r="G15" s="217" t="s">
        <v>1791</v>
      </c>
      <c r="H15" s="216"/>
      <c r="I15" s="216"/>
    </row>
    <row r="16" spans="1:9" ht="20" customHeight="1">
      <c r="A16" s="219"/>
      <c r="B16" s="220" t="s">
        <v>1784</v>
      </c>
      <c r="C16" s="220" t="s">
        <v>1792</v>
      </c>
      <c r="D16" s="220" t="s">
        <v>1907</v>
      </c>
      <c r="E16" s="221">
        <v>1940</v>
      </c>
      <c r="F16" s="220"/>
      <c r="G16" s="220" t="s">
        <v>1793</v>
      </c>
      <c r="H16" s="219"/>
      <c r="I16" s="219"/>
    </row>
    <row r="17" spans="1:9" ht="20" customHeight="1">
      <c r="A17" s="219"/>
      <c r="B17" s="220" t="s">
        <v>1794</v>
      </c>
      <c r="C17" s="220" t="s">
        <v>1795</v>
      </c>
      <c r="D17" s="220" t="s">
        <v>1908</v>
      </c>
      <c r="E17" s="221">
        <v>2220</v>
      </c>
      <c r="F17" s="220"/>
      <c r="G17" s="220" t="s">
        <v>1796</v>
      </c>
      <c r="H17" s="219"/>
      <c r="I17" s="219"/>
    </row>
    <row r="18" spans="1:9" ht="20" customHeight="1">
      <c r="A18" s="219"/>
      <c r="B18" s="220" t="s">
        <v>1797</v>
      </c>
      <c r="C18" s="220" t="s">
        <v>1795</v>
      </c>
      <c r="D18" s="220" t="s">
        <v>1908</v>
      </c>
      <c r="E18" s="221">
        <v>2220</v>
      </c>
      <c r="F18" s="220"/>
      <c r="G18" s="220" t="s">
        <v>1798</v>
      </c>
      <c r="H18" s="219"/>
      <c r="I18" s="219"/>
    </row>
    <row r="19" spans="1:9" ht="20" customHeight="1">
      <c r="A19" s="219"/>
      <c r="B19" s="220" t="s">
        <v>1794</v>
      </c>
      <c r="C19" s="220" t="s">
        <v>1799</v>
      </c>
      <c r="D19" s="220" t="s">
        <v>1909</v>
      </c>
      <c r="E19" s="221">
        <v>1940</v>
      </c>
      <c r="F19" s="220"/>
      <c r="G19" s="220" t="s">
        <v>1800</v>
      </c>
      <c r="H19" s="219"/>
      <c r="I19" s="219"/>
    </row>
    <row r="20" spans="1:9" ht="20" customHeight="1">
      <c r="A20" s="219"/>
      <c r="B20" s="220" t="s">
        <v>1797</v>
      </c>
      <c r="C20" s="220" t="s">
        <v>1799</v>
      </c>
      <c r="D20" s="220" t="s">
        <v>1909</v>
      </c>
      <c r="E20" s="221">
        <v>1940</v>
      </c>
      <c r="F20" s="220"/>
      <c r="G20" s="220" t="s">
        <v>1801</v>
      </c>
      <c r="H20" s="219"/>
      <c r="I20" s="219"/>
    </row>
    <row r="21" spans="1:9" ht="20" customHeight="1">
      <c r="A21" s="219"/>
      <c r="B21" s="220" t="s">
        <v>1802</v>
      </c>
      <c r="C21" s="220" t="s">
        <v>1803</v>
      </c>
      <c r="D21" s="220" t="s">
        <v>1910</v>
      </c>
      <c r="E21" s="221">
        <v>790</v>
      </c>
      <c r="F21" s="220"/>
      <c r="G21" s="220" t="s">
        <v>1804</v>
      </c>
      <c r="H21" s="219"/>
      <c r="I21" s="219"/>
    </row>
    <row r="22" spans="1:9" ht="20" customHeight="1">
      <c r="A22" s="219"/>
      <c r="B22" s="220" t="s">
        <v>1802</v>
      </c>
      <c r="C22" s="220" t="s">
        <v>1805</v>
      </c>
      <c r="D22" s="220" t="s">
        <v>1911</v>
      </c>
      <c r="E22" s="221">
        <v>1440</v>
      </c>
      <c r="F22" s="220"/>
      <c r="G22" s="220" t="s">
        <v>1806</v>
      </c>
      <c r="H22" s="219"/>
      <c r="I22" s="219"/>
    </row>
    <row r="23" spans="1:9" ht="20" customHeight="1">
      <c r="A23" s="219"/>
      <c r="B23" s="220" t="s">
        <v>1807</v>
      </c>
      <c r="C23" s="220" t="s">
        <v>1808</v>
      </c>
      <c r="D23" s="220" t="s">
        <v>1912</v>
      </c>
      <c r="E23" s="221">
        <v>850</v>
      </c>
      <c r="F23" s="220"/>
      <c r="G23" s="220" t="s">
        <v>1809</v>
      </c>
      <c r="H23" s="219"/>
      <c r="I23" s="219"/>
    </row>
    <row r="24" spans="1:9" ht="20" customHeight="1">
      <c r="A24" s="219"/>
      <c r="B24" s="220" t="s">
        <v>1807</v>
      </c>
      <c r="C24" s="220" t="s">
        <v>1810</v>
      </c>
      <c r="D24" s="220" t="s">
        <v>1913</v>
      </c>
      <c r="E24" s="221">
        <v>1940</v>
      </c>
      <c r="F24" s="220"/>
      <c r="G24" s="220" t="s">
        <v>1811</v>
      </c>
      <c r="H24" s="219"/>
      <c r="I24" s="219"/>
    </row>
    <row r="25" spans="1:9" ht="20" customHeight="1">
      <c r="A25" s="219"/>
      <c r="B25" s="220" t="s">
        <v>1812</v>
      </c>
      <c r="C25" s="220" t="s">
        <v>1813</v>
      </c>
      <c r="D25" s="220" t="s">
        <v>1914</v>
      </c>
      <c r="E25" s="221">
        <v>1260</v>
      </c>
      <c r="F25" s="220"/>
      <c r="G25" s="220" t="s">
        <v>1814</v>
      </c>
      <c r="H25" s="219"/>
      <c r="I25" s="219"/>
    </row>
    <row r="26" spans="1:9" ht="20" customHeight="1">
      <c r="A26" s="219"/>
      <c r="B26" s="220" t="s">
        <v>1812</v>
      </c>
      <c r="C26" s="220" t="s">
        <v>1815</v>
      </c>
      <c r="D26" s="220" t="s">
        <v>1915</v>
      </c>
      <c r="E26" s="221">
        <v>1300</v>
      </c>
      <c r="F26" s="220"/>
      <c r="G26" s="220" t="s">
        <v>1816</v>
      </c>
      <c r="H26" s="219"/>
      <c r="I26" s="219"/>
    </row>
    <row r="27" spans="1:9" ht="20" customHeight="1">
      <c r="A27" s="219"/>
      <c r="B27" s="220" t="s">
        <v>1817</v>
      </c>
      <c r="C27" s="220" t="s">
        <v>1818</v>
      </c>
      <c r="D27" s="220" t="s">
        <v>1916</v>
      </c>
      <c r="E27" s="221">
        <v>1280</v>
      </c>
      <c r="F27" s="220"/>
      <c r="G27" s="220" t="s">
        <v>1819</v>
      </c>
      <c r="H27" s="219"/>
      <c r="I27" s="219"/>
    </row>
    <row r="28" spans="1:9" ht="20" customHeight="1">
      <c r="A28" s="219"/>
      <c r="B28" s="220" t="s">
        <v>1817</v>
      </c>
      <c r="C28" s="220" t="s">
        <v>1820</v>
      </c>
      <c r="D28" s="220" t="s">
        <v>1917</v>
      </c>
      <c r="E28" s="221">
        <v>2500</v>
      </c>
      <c r="F28" s="220"/>
      <c r="G28" s="220" t="s">
        <v>1821</v>
      </c>
      <c r="H28" s="219"/>
      <c r="I28" s="219"/>
    </row>
    <row r="29" spans="1:9" ht="20" customHeight="1">
      <c r="A29" s="219"/>
      <c r="B29" s="220" t="s">
        <v>1822</v>
      </c>
      <c r="C29" s="220" t="s">
        <v>1823</v>
      </c>
      <c r="D29" s="220" t="s">
        <v>1918</v>
      </c>
      <c r="E29" s="221">
        <v>2220</v>
      </c>
      <c r="F29" s="220"/>
      <c r="G29" s="220" t="s">
        <v>1824</v>
      </c>
      <c r="H29" s="219"/>
      <c r="I29" s="219"/>
    </row>
    <row r="30" spans="1:9" ht="20" customHeight="1">
      <c r="A30" s="219"/>
      <c r="B30" s="220" t="s">
        <v>1822</v>
      </c>
      <c r="C30" s="220"/>
      <c r="D30" s="220" t="s">
        <v>1919</v>
      </c>
      <c r="E30" s="221">
        <v>1000</v>
      </c>
      <c r="F30" s="220"/>
      <c r="G30" s="220" t="s">
        <v>1825</v>
      </c>
      <c r="H30" s="219" t="s">
        <v>1826</v>
      </c>
      <c r="I30" s="219"/>
    </row>
    <row r="31" spans="1:9" ht="20" customHeight="1">
      <c r="A31" s="219"/>
      <c r="B31" s="220" t="s">
        <v>1827</v>
      </c>
      <c r="C31" s="220" t="s">
        <v>1828</v>
      </c>
      <c r="D31" s="220" t="s">
        <v>1920</v>
      </c>
      <c r="E31" s="221">
        <v>520</v>
      </c>
      <c r="F31" s="220"/>
      <c r="G31" s="220" t="s">
        <v>1829</v>
      </c>
      <c r="H31" s="219"/>
      <c r="I31" s="219"/>
    </row>
    <row r="32" spans="1:9" ht="20" customHeight="1">
      <c r="A32" s="219"/>
      <c r="B32" s="220" t="s">
        <v>1830</v>
      </c>
      <c r="C32" s="220" t="s">
        <v>1831</v>
      </c>
      <c r="D32" s="220" t="s">
        <v>1920</v>
      </c>
      <c r="E32" s="221">
        <v>520</v>
      </c>
      <c r="F32" s="220"/>
      <c r="G32" s="220" t="s">
        <v>1832</v>
      </c>
      <c r="H32" s="219"/>
      <c r="I32" s="219"/>
    </row>
    <row r="33" spans="1:9" ht="20" customHeight="1">
      <c r="A33" s="219"/>
      <c r="B33" s="220" t="s">
        <v>1827</v>
      </c>
      <c r="C33" s="220" t="s">
        <v>1833</v>
      </c>
      <c r="D33" s="220" t="s">
        <v>1921</v>
      </c>
      <c r="E33" s="221">
        <v>830</v>
      </c>
      <c r="F33" s="220"/>
      <c r="G33" s="220" t="s">
        <v>1835</v>
      </c>
      <c r="H33" s="219"/>
      <c r="I33" s="219"/>
    </row>
    <row r="34" spans="1:9" ht="20" customHeight="1">
      <c r="A34" s="219"/>
      <c r="B34" s="220" t="s">
        <v>1830</v>
      </c>
      <c r="C34" s="220" t="s">
        <v>1833</v>
      </c>
      <c r="D34" s="220" t="s">
        <v>1921</v>
      </c>
      <c r="E34" s="221">
        <v>830</v>
      </c>
      <c r="F34" s="220"/>
      <c r="G34" s="220" t="s">
        <v>1834</v>
      </c>
      <c r="H34" s="219"/>
      <c r="I34" s="219"/>
    </row>
    <row r="35" spans="1:9" ht="20" customHeight="1">
      <c r="A35" s="219"/>
      <c r="B35" s="220" t="s">
        <v>1775</v>
      </c>
      <c r="C35" s="220" t="s">
        <v>1922</v>
      </c>
      <c r="D35" s="220" t="s">
        <v>1923</v>
      </c>
      <c r="E35" s="221">
        <v>2170</v>
      </c>
      <c r="F35" s="220"/>
      <c r="G35" s="220" t="s">
        <v>1924</v>
      </c>
      <c r="H35" s="219"/>
      <c r="I35" s="219"/>
    </row>
    <row r="36" spans="1:9" ht="20" customHeight="1">
      <c r="A36" s="219"/>
      <c r="B36" s="220" t="s">
        <v>1782</v>
      </c>
      <c r="C36" s="220" t="s">
        <v>1925</v>
      </c>
      <c r="D36" s="220" t="s">
        <v>1926</v>
      </c>
      <c r="E36" s="221">
        <v>1000</v>
      </c>
      <c r="F36" s="220"/>
      <c r="G36" s="220" t="s">
        <v>1927</v>
      </c>
      <c r="H36" s="219"/>
      <c r="I36" s="219"/>
    </row>
    <row r="37" spans="1:9" ht="20" customHeight="1">
      <c r="A37" s="219"/>
      <c r="B37" s="220" t="s">
        <v>1822</v>
      </c>
      <c r="C37" s="220"/>
      <c r="D37" s="220" t="s">
        <v>1928</v>
      </c>
      <c r="E37" s="221">
        <v>1080</v>
      </c>
      <c r="F37" s="220"/>
      <c r="G37" s="220" t="s">
        <v>1929</v>
      </c>
      <c r="H37" s="219" t="s">
        <v>1826</v>
      </c>
      <c r="I37" s="219"/>
    </row>
    <row r="38" spans="1:9" s="214" customFormat="1" ht="20" customHeight="1">
      <c r="A38" s="296" t="s">
        <v>1930</v>
      </c>
      <c r="B38" s="297"/>
      <c r="C38" s="297"/>
      <c r="D38" s="298"/>
      <c r="E38" s="222">
        <v>40030</v>
      </c>
      <c r="F38" s="222">
        <v>1384</v>
      </c>
      <c r="G38" s="209"/>
      <c r="H38" s="209"/>
      <c r="I38" s="209"/>
    </row>
    <row r="39" spans="1:9" ht="20" customHeight="1">
      <c r="A39" s="219"/>
      <c r="B39" s="220" t="s">
        <v>4</v>
      </c>
      <c r="C39" s="220" t="s">
        <v>1836</v>
      </c>
      <c r="D39" s="220" t="s">
        <v>1931</v>
      </c>
      <c r="E39" s="221">
        <v>900</v>
      </c>
      <c r="F39" s="220"/>
      <c r="G39" s="220" t="s">
        <v>1932</v>
      </c>
      <c r="H39" s="219"/>
      <c r="I39" s="219"/>
    </row>
    <row r="40" spans="1:9" ht="20" customHeight="1">
      <c r="A40" s="219"/>
      <c r="B40" s="220" t="s">
        <v>4</v>
      </c>
      <c r="C40" s="220" t="s">
        <v>1838</v>
      </c>
      <c r="D40" s="220" t="s">
        <v>1933</v>
      </c>
      <c r="E40" s="221">
        <v>890</v>
      </c>
      <c r="F40" s="220"/>
      <c r="G40" s="220" t="s">
        <v>1837</v>
      </c>
      <c r="H40" s="219"/>
      <c r="I40" s="219"/>
    </row>
    <row r="41" spans="1:9" ht="20" customHeight="1">
      <c r="A41" s="219"/>
      <c r="B41" s="220" t="s">
        <v>4</v>
      </c>
      <c r="C41" s="220" t="s">
        <v>1839</v>
      </c>
      <c r="D41" s="220" t="s">
        <v>1934</v>
      </c>
      <c r="E41" s="221">
        <v>1340</v>
      </c>
      <c r="F41" s="220"/>
      <c r="G41" s="220" t="s">
        <v>1840</v>
      </c>
      <c r="H41" s="219"/>
      <c r="I41" s="219"/>
    </row>
    <row r="42" spans="1:9" ht="20" customHeight="1">
      <c r="A42" s="219"/>
      <c r="B42" s="220" t="s">
        <v>4</v>
      </c>
      <c r="C42" s="220" t="s">
        <v>1935</v>
      </c>
      <c r="D42" s="220" t="s">
        <v>1936</v>
      </c>
      <c r="E42" s="221">
        <v>1660</v>
      </c>
      <c r="F42" s="220"/>
      <c r="G42" s="220" t="s">
        <v>1937</v>
      </c>
      <c r="H42" s="219"/>
      <c r="I42" s="219"/>
    </row>
    <row r="43" spans="1:9" ht="20" customHeight="1">
      <c r="A43" s="219"/>
      <c r="B43" s="220" t="s">
        <v>1841</v>
      </c>
      <c r="C43" s="220" t="s">
        <v>1839</v>
      </c>
      <c r="D43" s="220" t="s">
        <v>1934</v>
      </c>
      <c r="E43" s="221">
        <v>1340</v>
      </c>
      <c r="F43" s="220"/>
      <c r="G43" s="220" t="s">
        <v>1842</v>
      </c>
      <c r="H43" s="219"/>
      <c r="I43" s="219"/>
    </row>
    <row r="44" spans="1:9" ht="20" customHeight="1">
      <c r="A44" s="219"/>
      <c r="B44" s="220" t="s">
        <v>1841</v>
      </c>
      <c r="C44" s="220" t="s">
        <v>1938</v>
      </c>
      <c r="D44" s="220" t="s">
        <v>1939</v>
      </c>
      <c r="E44" s="221">
        <v>1660</v>
      </c>
      <c r="F44" s="220"/>
      <c r="G44" s="220" t="s">
        <v>1940</v>
      </c>
      <c r="H44" s="219"/>
      <c r="I44" s="219"/>
    </row>
    <row r="45" spans="1:9" s="214" customFormat="1" ht="20" customHeight="1">
      <c r="A45" s="296" t="s">
        <v>1941</v>
      </c>
      <c r="B45" s="297"/>
      <c r="C45" s="297"/>
      <c r="D45" s="298"/>
      <c r="E45" s="222">
        <v>7790</v>
      </c>
      <c r="F45" s="222">
        <v>0</v>
      </c>
      <c r="G45" s="209"/>
      <c r="H45" s="209"/>
      <c r="I45" s="209"/>
    </row>
    <row r="46" spans="1:9" s="214" customFormat="1" ht="20" customHeight="1">
      <c r="A46" s="296" t="s">
        <v>1843</v>
      </c>
      <c r="B46" s="297"/>
      <c r="C46" s="297"/>
      <c r="D46" s="298"/>
      <c r="E46" s="299">
        <v>49204</v>
      </c>
      <c r="F46" s="300"/>
      <c r="G46" s="300"/>
      <c r="H46" s="300"/>
      <c r="I46" s="301"/>
    </row>
  </sheetData>
  <mergeCells count="5">
    <mergeCell ref="A1:I1"/>
    <mergeCell ref="A38:D38"/>
    <mergeCell ref="A45:D45"/>
    <mergeCell ref="A46:D46"/>
    <mergeCell ref="E46:I46"/>
  </mergeCells>
  <phoneticPr fontId="2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32EA-4296-794F-A84F-A924E34E04E6}">
  <dimension ref="A1:R177"/>
  <sheetViews>
    <sheetView showGridLines="0" workbookViewId="0">
      <selection activeCell="G22" sqref="G22"/>
    </sheetView>
  </sheetViews>
  <sheetFormatPr baseColWidth="10" defaultColWidth="11.6640625" defaultRowHeight="17"/>
  <cols>
    <col min="1" max="1" width="8.6640625" style="224" bestFit="1" customWidth="1"/>
    <col min="2" max="2" width="7.1640625" style="224" customWidth="1"/>
    <col min="3" max="3" width="8.6640625" style="224" bestFit="1" customWidth="1"/>
    <col min="4" max="4" width="35.6640625" style="224" bestFit="1" customWidth="1"/>
    <col min="5" max="5" width="17.5" style="224" bestFit="1" customWidth="1"/>
    <col min="6" max="6" width="5.33203125" style="224" bestFit="1" customWidth="1"/>
    <col min="7" max="7" width="9.83203125" style="224" customWidth="1"/>
    <col min="8" max="8" width="8.83203125" style="224" bestFit="1" customWidth="1"/>
    <col min="9" max="9" width="33" style="224" bestFit="1" customWidth="1"/>
    <col min="10" max="10" width="8.6640625" style="224" bestFit="1" customWidth="1"/>
    <col min="11" max="12" width="10.6640625" style="224" bestFit="1" customWidth="1"/>
    <col min="13" max="13" width="27.33203125" style="224" bestFit="1" customWidth="1"/>
    <col min="14" max="18" width="11.5" style="224" customWidth="1"/>
    <col min="19" max="16384" width="11.6640625" style="224"/>
  </cols>
  <sheetData>
    <row r="1" spans="1:18" ht="36" customHeight="1">
      <c r="A1" s="315" t="s">
        <v>1955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5"/>
      <c r="M1" s="316"/>
    </row>
    <row r="2" spans="1:18" ht="18" customHeight="1">
      <c r="A2" s="305" t="s">
        <v>1956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05"/>
      <c r="M2" s="316"/>
    </row>
    <row r="3" spans="1:18" ht="18" customHeight="1">
      <c r="A3" s="305" t="s">
        <v>1957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05"/>
      <c r="M3" s="316"/>
    </row>
    <row r="4" spans="1:18" ht="18" customHeight="1">
      <c r="A4" s="305" t="s">
        <v>1958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05"/>
      <c r="M4" s="316"/>
    </row>
    <row r="5" spans="1:18" ht="18" customHeight="1">
      <c r="A5" s="305" t="s">
        <v>1959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05"/>
      <c r="M5" s="316"/>
    </row>
    <row r="6" spans="1:18" ht="18" customHeight="1">
      <c r="A6" s="316" t="s">
        <v>2099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</row>
    <row r="7" spans="1:18" ht="13.5" customHeight="1">
      <c r="A7" s="307"/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9"/>
    </row>
    <row r="8" spans="1:18" s="9" customFormat="1" ht="20" customHeight="1">
      <c r="A8" s="317" t="s">
        <v>1960</v>
      </c>
      <c r="B8" s="303"/>
      <c r="C8" s="303"/>
      <c r="D8" s="303"/>
      <c r="E8" s="303"/>
      <c r="F8" s="303"/>
      <c r="G8" s="303"/>
      <c r="H8" s="303"/>
      <c r="I8" s="303"/>
      <c r="J8" s="317" t="s">
        <v>1961</v>
      </c>
      <c r="K8" s="303"/>
      <c r="L8" s="305"/>
      <c r="M8" s="303"/>
    </row>
    <row r="9" spans="1:18" s="9" customFormat="1" ht="20" customHeight="1">
      <c r="A9" s="227" t="s">
        <v>245</v>
      </c>
      <c r="B9" s="227" t="s">
        <v>1962</v>
      </c>
      <c r="C9" s="227" t="s">
        <v>1963</v>
      </c>
      <c r="D9" s="227" t="s">
        <v>1964</v>
      </c>
      <c r="E9" s="227" t="s">
        <v>1965</v>
      </c>
      <c r="F9" s="227" t="s">
        <v>1966</v>
      </c>
      <c r="G9" s="227" t="s">
        <v>1967</v>
      </c>
      <c r="H9" s="227" t="s">
        <v>1968</v>
      </c>
      <c r="I9" s="227" t="s">
        <v>1969</v>
      </c>
      <c r="J9" s="227" t="s">
        <v>1970</v>
      </c>
      <c r="K9" s="227" t="s">
        <v>1971</v>
      </c>
      <c r="L9" s="227" t="s">
        <v>1972</v>
      </c>
      <c r="M9" s="227" t="s">
        <v>25</v>
      </c>
    </row>
    <row r="10" spans="1:18" s="9" customFormat="1" ht="20" customHeight="1">
      <c r="A10" s="36">
        <v>1</v>
      </c>
      <c r="B10" s="232" t="s">
        <v>1973</v>
      </c>
      <c r="C10" s="232" t="s">
        <v>1974</v>
      </c>
      <c r="D10" s="232" t="s">
        <v>1982</v>
      </c>
      <c r="E10" s="232" t="s">
        <v>1983</v>
      </c>
      <c r="F10" s="232" t="s">
        <v>1977</v>
      </c>
      <c r="G10" s="233">
        <v>45797</v>
      </c>
      <c r="H10" s="232" t="s">
        <v>1984</v>
      </c>
      <c r="I10" s="234">
        <v>0.59375</v>
      </c>
      <c r="J10" s="234">
        <v>0.71875</v>
      </c>
      <c r="K10" s="232" t="s">
        <v>1979</v>
      </c>
      <c r="L10" s="232" t="s">
        <v>1980</v>
      </c>
      <c r="M10" s="232" t="s">
        <v>1985</v>
      </c>
      <c r="N10" s="235"/>
      <c r="O10" s="235"/>
      <c r="P10" s="235"/>
      <c r="Q10" s="235"/>
      <c r="R10" s="235"/>
    </row>
    <row r="11" spans="1:18" s="9" customFormat="1" ht="20" customHeight="1">
      <c r="A11" s="36">
        <v>2</v>
      </c>
      <c r="B11" s="36" t="s">
        <v>1986</v>
      </c>
      <c r="C11" s="36" t="s">
        <v>1987</v>
      </c>
      <c r="D11" s="36" t="s">
        <v>1988</v>
      </c>
      <c r="E11" s="36" t="s">
        <v>1807</v>
      </c>
      <c r="F11" s="36" t="s">
        <v>1977</v>
      </c>
      <c r="G11" s="236">
        <v>45798</v>
      </c>
      <c r="H11" s="36" t="s">
        <v>1989</v>
      </c>
      <c r="I11" s="237">
        <v>0.31944444444444497</v>
      </c>
      <c r="J11" s="237">
        <v>0.4375</v>
      </c>
      <c r="K11" s="36" t="s">
        <v>1990</v>
      </c>
      <c r="L11" s="36" t="s">
        <v>1980</v>
      </c>
      <c r="M11" s="102" t="s">
        <v>1991</v>
      </c>
      <c r="N11" s="235"/>
      <c r="O11" s="235"/>
      <c r="P11" s="235"/>
      <c r="Q11" s="235"/>
      <c r="R11" s="235"/>
    </row>
    <row r="12" spans="1:18" s="9" customFormat="1" ht="20" customHeight="1">
      <c r="A12" s="36">
        <v>3</v>
      </c>
      <c r="B12" s="232" t="s">
        <v>1973</v>
      </c>
      <c r="C12" s="232" t="s">
        <v>1974</v>
      </c>
      <c r="D12" s="232" t="s">
        <v>1992</v>
      </c>
      <c r="E12" s="232" t="s">
        <v>1993</v>
      </c>
      <c r="F12" s="232" t="s">
        <v>1977</v>
      </c>
      <c r="G12" s="233">
        <v>45798</v>
      </c>
      <c r="H12" s="232" t="s">
        <v>1994</v>
      </c>
      <c r="I12" s="234">
        <v>0.35416666666666702</v>
      </c>
      <c r="J12" s="234">
        <v>0.47569444444444497</v>
      </c>
      <c r="K12" s="232" t="s">
        <v>1979</v>
      </c>
      <c r="L12" s="232" t="s">
        <v>1980</v>
      </c>
      <c r="M12" s="318" t="s">
        <v>2095</v>
      </c>
      <c r="N12" s="235"/>
      <c r="O12" s="235"/>
      <c r="P12" s="235"/>
      <c r="Q12" s="235"/>
      <c r="R12" s="235"/>
    </row>
    <row r="13" spans="1:18" s="9" customFormat="1" ht="20" customHeight="1">
      <c r="A13" s="36">
        <v>4</v>
      </c>
      <c r="B13" s="232" t="s">
        <v>1973</v>
      </c>
      <c r="C13" s="232" t="s">
        <v>1974</v>
      </c>
      <c r="D13" s="232" t="s">
        <v>1995</v>
      </c>
      <c r="E13" s="232" t="s">
        <v>1996</v>
      </c>
      <c r="F13" s="232" t="s">
        <v>1977</v>
      </c>
      <c r="G13" s="233">
        <v>45798</v>
      </c>
      <c r="H13" s="232" t="s">
        <v>1994</v>
      </c>
      <c r="I13" s="234">
        <v>0.35416666666666702</v>
      </c>
      <c r="J13" s="234">
        <v>0.47569444444444497</v>
      </c>
      <c r="K13" s="232" t="s">
        <v>1979</v>
      </c>
      <c r="L13" s="232" t="s">
        <v>1980</v>
      </c>
      <c r="M13" s="303"/>
      <c r="N13" s="235"/>
      <c r="O13" s="235"/>
      <c r="P13" s="235"/>
      <c r="Q13" s="235"/>
      <c r="R13" s="235"/>
    </row>
    <row r="14" spans="1:18" s="9" customFormat="1" ht="20" customHeight="1">
      <c r="A14" s="36">
        <v>5</v>
      </c>
      <c r="B14" s="232" t="s">
        <v>1973</v>
      </c>
      <c r="C14" s="232" t="s">
        <v>1974</v>
      </c>
      <c r="D14" s="232" t="s">
        <v>1997</v>
      </c>
      <c r="E14" s="232" t="s">
        <v>1998</v>
      </c>
      <c r="F14" s="232" t="s">
        <v>1981</v>
      </c>
      <c r="G14" s="233">
        <v>45798</v>
      </c>
      <c r="H14" s="232" t="s">
        <v>1999</v>
      </c>
      <c r="I14" s="234">
        <v>0.375</v>
      </c>
      <c r="J14" s="234">
        <v>0.49652777777777801</v>
      </c>
      <c r="K14" s="232" t="s">
        <v>2000</v>
      </c>
      <c r="L14" s="232" t="s">
        <v>1980</v>
      </c>
      <c r="M14" s="102" t="s">
        <v>2001</v>
      </c>
      <c r="N14" s="235"/>
      <c r="O14" s="235"/>
      <c r="P14" s="235"/>
      <c r="Q14" s="235"/>
      <c r="R14" s="235"/>
    </row>
    <row r="15" spans="1:18" s="9" customFormat="1" ht="20" customHeight="1">
      <c r="A15" s="36">
        <v>6</v>
      </c>
      <c r="B15" s="232" t="s">
        <v>1973</v>
      </c>
      <c r="C15" s="232" t="s">
        <v>1974</v>
      </c>
      <c r="D15" s="232" t="s">
        <v>2002</v>
      </c>
      <c r="E15" s="232" t="s">
        <v>2003</v>
      </c>
      <c r="F15" s="232" t="s">
        <v>1981</v>
      </c>
      <c r="G15" s="233">
        <v>45798</v>
      </c>
      <c r="H15" s="232" t="s">
        <v>2004</v>
      </c>
      <c r="I15" s="234">
        <v>0.375</v>
      </c>
      <c r="J15" s="234">
        <v>0.49652777777777801</v>
      </c>
      <c r="K15" s="232" t="s">
        <v>1979</v>
      </c>
      <c r="L15" s="232" t="s">
        <v>1980</v>
      </c>
      <c r="M15" s="318" t="s">
        <v>2096</v>
      </c>
      <c r="N15" s="235"/>
      <c r="O15" s="235"/>
      <c r="P15" s="235"/>
      <c r="Q15" s="235"/>
      <c r="R15" s="235"/>
    </row>
    <row r="16" spans="1:18" s="9" customFormat="1" ht="20" customHeight="1">
      <c r="A16" s="36">
        <v>7</v>
      </c>
      <c r="B16" s="232" t="s">
        <v>1973</v>
      </c>
      <c r="C16" s="232" t="s">
        <v>1974</v>
      </c>
      <c r="D16" s="232" t="s">
        <v>2005</v>
      </c>
      <c r="E16" s="232" t="s">
        <v>2006</v>
      </c>
      <c r="F16" s="232" t="s">
        <v>1977</v>
      </c>
      <c r="G16" s="233">
        <v>45798</v>
      </c>
      <c r="H16" s="232" t="s">
        <v>2004</v>
      </c>
      <c r="I16" s="234">
        <v>0.375</v>
      </c>
      <c r="J16" s="234">
        <v>0.49652777777777801</v>
      </c>
      <c r="K16" s="232" t="s">
        <v>1979</v>
      </c>
      <c r="L16" s="232" t="s">
        <v>1980</v>
      </c>
      <c r="M16" s="303"/>
      <c r="N16" s="235"/>
      <c r="O16" s="235"/>
      <c r="P16" s="235"/>
      <c r="Q16" s="235"/>
      <c r="R16" s="235"/>
    </row>
    <row r="17" spans="1:18" s="9" customFormat="1" ht="20" customHeight="1">
      <c r="A17" s="36">
        <v>8</v>
      </c>
      <c r="B17" s="36" t="s">
        <v>2007</v>
      </c>
      <c r="C17" s="36" t="s">
        <v>2008</v>
      </c>
      <c r="D17" s="36" t="s">
        <v>2009</v>
      </c>
      <c r="E17" s="36" t="s">
        <v>1822</v>
      </c>
      <c r="F17" s="36" t="s">
        <v>1981</v>
      </c>
      <c r="G17" s="236">
        <v>45798</v>
      </c>
      <c r="H17" s="36" t="s">
        <v>2010</v>
      </c>
      <c r="I17" s="237">
        <v>0.38541666666666702</v>
      </c>
      <c r="J17" s="237">
        <v>0.51041666666666696</v>
      </c>
      <c r="K17" s="36" t="s">
        <v>2011</v>
      </c>
      <c r="L17" s="36" t="s">
        <v>1980</v>
      </c>
      <c r="M17" s="304" t="s">
        <v>2097</v>
      </c>
      <c r="N17" s="235"/>
      <c r="O17" s="235"/>
      <c r="P17" s="235"/>
      <c r="Q17" s="235"/>
      <c r="R17" s="235"/>
    </row>
    <row r="18" spans="1:18" s="9" customFormat="1" ht="20" customHeight="1">
      <c r="A18" s="36">
        <v>9</v>
      </c>
      <c r="B18" s="36" t="s">
        <v>2007</v>
      </c>
      <c r="C18" s="36" t="s">
        <v>2012</v>
      </c>
      <c r="D18" s="36" t="s">
        <v>2013</v>
      </c>
      <c r="E18" s="36" t="s">
        <v>1794</v>
      </c>
      <c r="F18" s="36" t="s">
        <v>1981</v>
      </c>
      <c r="G18" s="236">
        <v>45798</v>
      </c>
      <c r="H18" s="36" t="s">
        <v>2010</v>
      </c>
      <c r="I18" s="237">
        <v>0.38541666666666702</v>
      </c>
      <c r="J18" s="237">
        <v>0.51041666666666696</v>
      </c>
      <c r="K18" s="36" t="s">
        <v>2011</v>
      </c>
      <c r="L18" s="36" t="s">
        <v>1980</v>
      </c>
      <c r="M18" s="303"/>
      <c r="N18" s="235"/>
      <c r="O18" s="235"/>
      <c r="P18" s="235"/>
      <c r="Q18" s="235"/>
      <c r="R18" s="235"/>
    </row>
    <row r="19" spans="1:18" s="9" customFormat="1" ht="20" customHeight="1">
      <c r="A19" s="36">
        <v>10</v>
      </c>
      <c r="B19" s="36" t="s">
        <v>2007</v>
      </c>
      <c r="C19" s="36" t="s">
        <v>2014</v>
      </c>
      <c r="D19" s="36" t="s">
        <v>1988</v>
      </c>
      <c r="E19" s="36" t="s">
        <v>1797</v>
      </c>
      <c r="F19" s="36" t="s">
        <v>1981</v>
      </c>
      <c r="G19" s="236">
        <v>45798</v>
      </c>
      <c r="H19" s="36" t="s">
        <v>2010</v>
      </c>
      <c r="I19" s="237">
        <v>0.38541666666666702</v>
      </c>
      <c r="J19" s="237">
        <v>0.51041666666666696</v>
      </c>
      <c r="K19" s="36" t="s">
        <v>2011</v>
      </c>
      <c r="L19" s="36" t="s">
        <v>1980</v>
      </c>
      <c r="M19" s="303"/>
      <c r="N19" s="235"/>
      <c r="O19" s="235"/>
      <c r="P19" s="235"/>
      <c r="Q19" s="235"/>
      <c r="R19" s="235"/>
    </row>
    <row r="20" spans="1:18" s="9" customFormat="1" ht="20" customHeight="1">
      <c r="A20" s="36">
        <v>11</v>
      </c>
      <c r="B20" s="36" t="s">
        <v>2015</v>
      </c>
      <c r="C20" s="36" t="s">
        <v>2016</v>
      </c>
      <c r="D20" s="36" t="s">
        <v>1988</v>
      </c>
      <c r="E20" s="36" t="s">
        <v>1780</v>
      </c>
      <c r="F20" s="36" t="s">
        <v>1981</v>
      </c>
      <c r="G20" s="236">
        <v>45798</v>
      </c>
      <c r="H20" s="36" t="s">
        <v>1978</v>
      </c>
      <c r="I20" s="237">
        <v>0.39583333333333398</v>
      </c>
      <c r="J20" s="237">
        <v>0.51736111111111205</v>
      </c>
      <c r="K20" s="36" t="s">
        <v>1979</v>
      </c>
      <c r="L20" s="36" t="s">
        <v>1980</v>
      </c>
      <c r="M20" s="304" t="s">
        <v>2098</v>
      </c>
      <c r="N20" s="235"/>
      <c r="O20" s="235"/>
      <c r="P20" s="235"/>
      <c r="Q20" s="235"/>
      <c r="R20" s="235"/>
    </row>
    <row r="21" spans="1:18" s="9" customFormat="1" ht="20" customHeight="1">
      <c r="A21" s="36">
        <v>12</v>
      </c>
      <c r="B21" s="36" t="s">
        <v>2015</v>
      </c>
      <c r="C21" s="36" t="s">
        <v>2017</v>
      </c>
      <c r="D21" s="36" t="s">
        <v>2018</v>
      </c>
      <c r="E21" s="36" t="s">
        <v>1778</v>
      </c>
      <c r="F21" s="36" t="s">
        <v>1977</v>
      </c>
      <c r="G21" s="236">
        <v>45798</v>
      </c>
      <c r="H21" s="36" t="s">
        <v>1978</v>
      </c>
      <c r="I21" s="237">
        <v>0.39583333333333398</v>
      </c>
      <c r="J21" s="237">
        <v>0.51736111111111205</v>
      </c>
      <c r="K21" s="36" t="s">
        <v>1979</v>
      </c>
      <c r="L21" s="36" t="s">
        <v>1980</v>
      </c>
      <c r="M21" s="303"/>
      <c r="N21" s="235"/>
      <c r="O21" s="235"/>
      <c r="P21" s="235"/>
      <c r="Q21" s="235"/>
      <c r="R21" s="235"/>
    </row>
    <row r="22" spans="1:18" s="9" customFormat="1" ht="20" customHeight="1">
      <c r="A22" s="36">
        <v>13</v>
      </c>
      <c r="B22" s="36" t="s">
        <v>2015</v>
      </c>
      <c r="C22" s="36" t="s">
        <v>2019</v>
      </c>
      <c r="D22" s="36" t="s">
        <v>1988</v>
      </c>
      <c r="E22" s="36" t="s">
        <v>1782</v>
      </c>
      <c r="F22" s="36" t="s">
        <v>1981</v>
      </c>
      <c r="G22" s="236">
        <v>45798</v>
      </c>
      <c r="H22" s="36" t="s">
        <v>1978</v>
      </c>
      <c r="I22" s="237">
        <v>0.39583333333333398</v>
      </c>
      <c r="J22" s="237">
        <v>0.51736111111111205</v>
      </c>
      <c r="K22" s="36" t="s">
        <v>1979</v>
      </c>
      <c r="L22" s="36" t="s">
        <v>1980</v>
      </c>
      <c r="M22" s="303"/>
      <c r="N22" s="235"/>
      <c r="O22" s="235"/>
      <c r="P22" s="235"/>
      <c r="Q22" s="235"/>
      <c r="R22" s="235"/>
    </row>
    <row r="23" spans="1:18" s="9" customFormat="1" ht="20" customHeight="1">
      <c r="A23" s="36">
        <v>14</v>
      </c>
      <c r="B23" s="36" t="s">
        <v>2015</v>
      </c>
      <c r="C23" s="36" t="s">
        <v>2020</v>
      </c>
      <c r="D23" s="36" t="s">
        <v>1988</v>
      </c>
      <c r="E23" s="36" t="s">
        <v>1784</v>
      </c>
      <c r="F23" s="36" t="s">
        <v>1981</v>
      </c>
      <c r="G23" s="236">
        <v>45798</v>
      </c>
      <c r="H23" s="36" t="s">
        <v>1978</v>
      </c>
      <c r="I23" s="237">
        <v>0.39583333333333398</v>
      </c>
      <c r="J23" s="237">
        <v>0.51736111111111205</v>
      </c>
      <c r="K23" s="36" t="s">
        <v>1979</v>
      </c>
      <c r="L23" s="36" t="s">
        <v>1980</v>
      </c>
      <c r="M23" s="303"/>
      <c r="N23" s="235"/>
      <c r="O23" s="235"/>
      <c r="P23" s="235"/>
      <c r="Q23" s="235"/>
      <c r="R23" s="235"/>
    </row>
    <row r="24" spans="1:18" s="9" customFormat="1" ht="20" customHeight="1">
      <c r="A24" s="36">
        <v>15</v>
      </c>
      <c r="B24" s="232" t="s">
        <v>1973</v>
      </c>
      <c r="C24" s="232" t="s">
        <v>1974</v>
      </c>
      <c r="D24" s="232" t="s">
        <v>2021</v>
      </c>
      <c r="E24" s="232" t="s">
        <v>2022</v>
      </c>
      <c r="F24" s="232" t="s">
        <v>1981</v>
      </c>
      <c r="G24" s="233">
        <v>45798</v>
      </c>
      <c r="H24" s="232" t="s">
        <v>2023</v>
      </c>
      <c r="I24" s="234">
        <v>0.375</v>
      </c>
      <c r="J24" s="234">
        <v>0.5</v>
      </c>
      <c r="K24" s="232" t="s">
        <v>2024</v>
      </c>
      <c r="L24" s="238" t="s">
        <v>2025</v>
      </c>
      <c r="M24" s="303"/>
      <c r="N24" s="235"/>
      <c r="O24" s="235"/>
      <c r="P24" s="235"/>
      <c r="Q24" s="235"/>
      <c r="R24" s="235"/>
    </row>
    <row r="25" spans="1:18" s="9" customFormat="1" ht="20" customHeight="1">
      <c r="A25" s="36">
        <v>16</v>
      </c>
      <c r="B25" s="232" t="s">
        <v>1973</v>
      </c>
      <c r="C25" s="232" t="s">
        <v>1974</v>
      </c>
      <c r="D25" s="232" t="s">
        <v>2026</v>
      </c>
      <c r="E25" s="232" t="s">
        <v>2027</v>
      </c>
      <c r="F25" s="232" t="s">
        <v>1981</v>
      </c>
      <c r="G25" s="233">
        <v>45798</v>
      </c>
      <c r="H25" s="232" t="s">
        <v>1978</v>
      </c>
      <c r="I25" s="234">
        <v>0.39583333333333398</v>
      </c>
      <c r="J25" s="234">
        <v>0.51736111111111205</v>
      </c>
      <c r="K25" s="232" t="s">
        <v>1979</v>
      </c>
      <c r="L25" s="232" t="s">
        <v>1980</v>
      </c>
      <c r="M25" s="303"/>
      <c r="N25" s="235"/>
      <c r="O25" s="235"/>
      <c r="P25" s="235"/>
      <c r="Q25" s="235"/>
      <c r="R25" s="235"/>
    </row>
    <row r="26" spans="1:18" s="9" customFormat="1" ht="20" customHeight="1">
      <c r="A26" s="36">
        <v>17</v>
      </c>
      <c r="B26" s="232" t="s">
        <v>1973</v>
      </c>
      <c r="C26" s="232" t="s">
        <v>1974</v>
      </c>
      <c r="D26" s="232" t="s">
        <v>2028</v>
      </c>
      <c r="E26" s="232" t="s">
        <v>2029</v>
      </c>
      <c r="F26" s="232" t="s">
        <v>1981</v>
      </c>
      <c r="G26" s="233">
        <v>45798</v>
      </c>
      <c r="H26" s="232" t="s">
        <v>1978</v>
      </c>
      <c r="I26" s="234">
        <v>0.39583333333333398</v>
      </c>
      <c r="J26" s="234">
        <v>0.51736111111111205</v>
      </c>
      <c r="K26" s="232" t="s">
        <v>2030</v>
      </c>
      <c r="L26" s="232" t="s">
        <v>1980</v>
      </c>
      <c r="M26" s="304" t="s">
        <v>2031</v>
      </c>
      <c r="N26" s="235"/>
      <c r="O26" s="235"/>
      <c r="P26" s="235"/>
      <c r="Q26" s="235"/>
      <c r="R26" s="235"/>
    </row>
    <row r="27" spans="1:18" s="9" customFormat="1" ht="20" customHeight="1">
      <c r="A27" s="36">
        <v>18</v>
      </c>
      <c r="B27" s="232" t="s">
        <v>1973</v>
      </c>
      <c r="C27" s="232" t="s">
        <v>1974</v>
      </c>
      <c r="D27" s="232" t="s">
        <v>2032</v>
      </c>
      <c r="E27" s="232" t="s">
        <v>2033</v>
      </c>
      <c r="F27" s="232" t="s">
        <v>1977</v>
      </c>
      <c r="G27" s="233">
        <v>45798</v>
      </c>
      <c r="H27" s="232" t="s">
        <v>1978</v>
      </c>
      <c r="I27" s="234">
        <v>0.39583333333333398</v>
      </c>
      <c r="J27" s="234">
        <v>0.51736111111111205</v>
      </c>
      <c r="K27" s="232" t="s">
        <v>1979</v>
      </c>
      <c r="L27" s="232" t="s">
        <v>1980</v>
      </c>
      <c r="M27" s="305"/>
      <c r="N27" s="235"/>
      <c r="O27" s="235"/>
      <c r="P27" s="235"/>
      <c r="Q27" s="235"/>
      <c r="R27" s="235"/>
    </row>
    <row r="28" spans="1:18" s="9" customFormat="1" ht="20" customHeight="1">
      <c r="A28" s="36">
        <v>19</v>
      </c>
      <c r="B28" s="232" t="s">
        <v>1973</v>
      </c>
      <c r="C28" s="232" t="s">
        <v>1974</v>
      </c>
      <c r="D28" s="232" t="s">
        <v>2034</v>
      </c>
      <c r="E28" s="232" t="s">
        <v>2035</v>
      </c>
      <c r="F28" s="232" t="s">
        <v>1981</v>
      </c>
      <c r="G28" s="233">
        <v>45798</v>
      </c>
      <c r="H28" s="232" t="s">
        <v>2036</v>
      </c>
      <c r="I28" s="239">
        <v>0.45486111111111199</v>
      </c>
      <c r="J28" s="239">
        <v>0.57638888888888895</v>
      </c>
      <c r="K28" s="232" t="s">
        <v>2037</v>
      </c>
      <c r="L28" s="232" t="s">
        <v>1980</v>
      </c>
      <c r="M28" s="232" t="s">
        <v>2038</v>
      </c>
      <c r="N28" s="235"/>
      <c r="O28" s="235"/>
      <c r="P28" s="235"/>
      <c r="Q28" s="235"/>
      <c r="R28" s="235"/>
    </row>
    <row r="29" spans="1:18" s="9" customFormat="1" ht="20" customHeight="1">
      <c r="A29" s="36">
        <v>20</v>
      </c>
      <c r="B29" s="36" t="s">
        <v>2007</v>
      </c>
      <c r="C29" s="36" t="s">
        <v>2039</v>
      </c>
      <c r="D29" s="36" t="s">
        <v>2040</v>
      </c>
      <c r="E29" s="36" t="s">
        <v>1802</v>
      </c>
      <c r="F29" s="36" t="s">
        <v>1977</v>
      </c>
      <c r="G29" s="236">
        <v>45798</v>
      </c>
      <c r="H29" s="36" t="s">
        <v>2041</v>
      </c>
      <c r="I29" s="237">
        <v>0.46875</v>
      </c>
      <c r="J29" s="237">
        <v>0.56944444444444497</v>
      </c>
      <c r="K29" s="36" t="s">
        <v>2042</v>
      </c>
      <c r="L29" s="240" t="s">
        <v>2025</v>
      </c>
      <c r="M29" s="102" t="s">
        <v>2043</v>
      </c>
      <c r="N29" s="235"/>
      <c r="O29" s="235"/>
      <c r="P29" s="235"/>
      <c r="Q29" s="235"/>
      <c r="R29" s="235"/>
    </row>
    <row r="30" spans="1:18" s="9" customFormat="1" ht="20" customHeight="1">
      <c r="A30" s="36">
        <v>21</v>
      </c>
      <c r="B30" s="36" t="s">
        <v>2015</v>
      </c>
      <c r="C30" s="36" t="s">
        <v>2044</v>
      </c>
      <c r="D30" s="36" t="s">
        <v>1988</v>
      </c>
      <c r="E30" s="36" t="s">
        <v>1775</v>
      </c>
      <c r="F30" s="36" t="s">
        <v>1981</v>
      </c>
      <c r="G30" s="236">
        <v>45798</v>
      </c>
      <c r="H30" s="36" t="s">
        <v>2045</v>
      </c>
      <c r="I30" s="237">
        <v>0.48611111111111199</v>
      </c>
      <c r="J30" s="237">
        <v>0.60416666666666696</v>
      </c>
      <c r="K30" s="36" t="s">
        <v>2046</v>
      </c>
      <c r="L30" s="240" t="s">
        <v>2025</v>
      </c>
      <c r="M30" s="102" t="s">
        <v>2047</v>
      </c>
      <c r="N30" s="235"/>
      <c r="O30" s="235"/>
      <c r="P30" s="235"/>
      <c r="Q30" s="235"/>
      <c r="R30" s="235"/>
    </row>
    <row r="31" spans="1:18" s="9" customFormat="1" ht="20" customHeight="1">
      <c r="A31" s="36">
        <v>22</v>
      </c>
      <c r="B31" s="36" t="s">
        <v>2015</v>
      </c>
      <c r="C31" s="36" t="s">
        <v>2048</v>
      </c>
      <c r="D31" s="36" t="s">
        <v>2049</v>
      </c>
      <c r="E31" s="36" t="s">
        <v>1812</v>
      </c>
      <c r="F31" s="36" t="s">
        <v>1981</v>
      </c>
      <c r="G31" s="236">
        <v>45798</v>
      </c>
      <c r="H31" s="36" t="s">
        <v>2050</v>
      </c>
      <c r="I31" s="237">
        <v>0.33333333333333398</v>
      </c>
      <c r="J31" s="237">
        <v>0.45486111111111199</v>
      </c>
      <c r="K31" s="36" t="s">
        <v>2046</v>
      </c>
      <c r="L31" s="240" t="s">
        <v>2051</v>
      </c>
      <c r="M31" s="304" t="s">
        <v>2103</v>
      </c>
      <c r="N31" s="235"/>
      <c r="O31" s="235"/>
      <c r="P31" s="235"/>
      <c r="Q31" s="235"/>
      <c r="R31" s="235"/>
    </row>
    <row r="32" spans="1:18" s="9" customFormat="1" ht="20" customHeight="1">
      <c r="A32" s="36">
        <v>23</v>
      </c>
      <c r="B32" s="36"/>
      <c r="C32" s="36"/>
      <c r="D32" s="36"/>
      <c r="E32" s="36" t="s">
        <v>2052</v>
      </c>
      <c r="F32" s="36" t="s">
        <v>1977</v>
      </c>
      <c r="G32" s="236">
        <v>45798</v>
      </c>
      <c r="H32" s="36" t="s">
        <v>2050</v>
      </c>
      <c r="I32" s="237">
        <v>0.33333333333333398</v>
      </c>
      <c r="J32" s="237">
        <v>0.45486111111111199</v>
      </c>
      <c r="K32" s="36" t="s">
        <v>2046</v>
      </c>
      <c r="L32" s="240" t="s">
        <v>2051</v>
      </c>
      <c r="M32" s="305"/>
      <c r="N32" s="235"/>
      <c r="O32" s="235"/>
      <c r="P32" s="235"/>
      <c r="Q32" s="235"/>
      <c r="R32" s="235"/>
    </row>
    <row r="33" spans="1:18" s="9" customFormat="1" ht="20" customHeight="1">
      <c r="A33" s="36">
        <v>24</v>
      </c>
      <c r="B33" s="36" t="s">
        <v>1986</v>
      </c>
      <c r="C33" s="36" t="s">
        <v>1826</v>
      </c>
      <c r="D33" s="36" t="s">
        <v>2053</v>
      </c>
      <c r="E33" s="36" t="s">
        <v>1817</v>
      </c>
      <c r="F33" s="36" t="s">
        <v>1981</v>
      </c>
      <c r="G33" s="236">
        <v>45798</v>
      </c>
      <c r="H33" s="240" t="s">
        <v>2054</v>
      </c>
      <c r="I33" s="237">
        <v>0.33333333333333398</v>
      </c>
      <c r="J33" s="237">
        <v>0.45486111111111199</v>
      </c>
      <c r="K33" s="36" t="s">
        <v>2011</v>
      </c>
      <c r="L33" s="240" t="s">
        <v>2051</v>
      </c>
      <c r="M33" s="102" t="s">
        <v>2104</v>
      </c>
      <c r="N33" s="235"/>
      <c r="O33" s="235"/>
      <c r="P33" s="235"/>
      <c r="Q33" s="235"/>
      <c r="R33" s="235"/>
    </row>
    <row r="34" spans="1:18" s="9" customFormat="1" ht="20" customHeight="1">
      <c r="A34" s="36">
        <v>25</v>
      </c>
      <c r="B34" s="36" t="s">
        <v>2015</v>
      </c>
      <c r="C34" s="36" t="s">
        <v>2055</v>
      </c>
      <c r="D34" s="36" t="s">
        <v>2056</v>
      </c>
      <c r="E34" s="36" t="s">
        <v>1827</v>
      </c>
      <c r="F34" s="36" t="s">
        <v>1981</v>
      </c>
      <c r="G34" s="236">
        <v>45798</v>
      </c>
      <c r="H34" s="36" t="s">
        <v>2057</v>
      </c>
      <c r="I34" s="237">
        <v>0.48263888888888901</v>
      </c>
      <c r="J34" s="237">
        <v>0.57638888888888895</v>
      </c>
      <c r="K34" s="36" t="s">
        <v>2058</v>
      </c>
      <c r="L34" s="240" t="s">
        <v>2051</v>
      </c>
      <c r="M34" s="304" t="s">
        <v>2105</v>
      </c>
      <c r="N34" s="235"/>
      <c r="O34" s="235"/>
      <c r="P34" s="235"/>
      <c r="Q34" s="235"/>
      <c r="R34" s="235"/>
    </row>
    <row r="35" spans="1:18" s="9" customFormat="1" ht="20" customHeight="1">
      <c r="A35" s="36">
        <v>26</v>
      </c>
      <c r="B35" s="36" t="s">
        <v>2015</v>
      </c>
      <c r="C35" s="36" t="s">
        <v>2055</v>
      </c>
      <c r="D35" s="36" t="s">
        <v>2059</v>
      </c>
      <c r="E35" s="36" t="s">
        <v>1830</v>
      </c>
      <c r="F35" s="36" t="s">
        <v>1981</v>
      </c>
      <c r="G35" s="236">
        <v>45798</v>
      </c>
      <c r="H35" s="36" t="s">
        <v>2057</v>
      </c>
      <c r="I35" s="237">
        <v>0.48263888888888901</v>
      </c>
      <c r="J35" s="237">
        <v>0.57638888888888895</v>
      </c>
      <c r="K35" s="36" t="s">
        <v>2058</v>
      </c>
      <c r="L35" s="240" t="s">
        <v>2051</v>
      </c>
      <c r="M35" s="305"/>
      <c r="N35" s="235"/>
      <c r="O35" s="235"/>
      <c r="P35" s="235"/>
      <c r="Q35" s="235"/>
      <c r="R35" s="235"/>
    </row>
    <row r="36" spans="1:18" s="9" customFormat="1" ht="30" customHeight="1">
      <c r="A36" s="36">
        <v>27</v>
      </c>
      <c r="B36" s="36" t="s">
        <v>1986</v>
      </c>
      <c r="C36" s="36" t="s">
        <v>2060</v>
      </c>
      <c r="D36" s="36" t="s">
        <v>2018</v>
      </c>
      <c r="E36" s="36" t="s">
        <v>2061</v>
      </c>
      <c r="F36" s="36" t="s">
        <v>1977</v>
      </c>
      <c r="G36" s="236">
        <v>45798</v>
      </c>
      <c r="H36" s="314" t="s">
        <v>2062</v>
      </c>
      <c r="I36" s="305"/>
      <c r="J36" s="305"/>
      <c r="K36" s="305"/>
      <c r="L36" s="305"/>
      <c r="M36" s="237" t="s">
        <v>2106</v>
      </c>
      <c r="N36" s="235"/>
      <c r="O36" s="235"/>
      <c r="P36" s="235"/>
      <c r="Q36" s="235"/>
      <c r="R36" s="235"/>
    </row>
    <row r="37" spans="1:18" s="226" customFormat="1" ht="20" customHeight="1">
      <c r="A37" s="226" t="s">
        <v>2063</v>
      </c>
    </row>
    <row r="38" spans="1:18" s="9" customFormat="1" ht="20" customHeight="1">
      <c r="A38" s="232">
        <v>1</v>
      </c>
      <c r="B38" s="232" t="s">
        <v>1973</v>
      </c>
      <c r="C38" s="232" t="s">
        <v>1974</v>
      </c>
      <c r="D38" s="232" t="s">
        <v>2064</v>
      </c>
      <c r="E38" s="232" t="s">
        <v>2065</v>
      </c>
      <c r="F38" s="36" t="s">
        <v>1981</v>
      </c>
      <c r="G38" s="36"/>
      <c r="H38" s="36"/>
      <c r="I38" s="36"/>
      <c r="J38" s="36"/>
      <c r="K38" s="36"/>
      <c r="L38" s="36"/>
      <c r="M38" s="36" t="s">
        <v>2107</v>
      </c>
      <c r="N38" s="235"/>
      <c r="O38" s="235"/>
      <c r="P38" s="235"/>
      <c r="Q38" s="235"/>
      <c r="R38" s="235"/>
    </row>
    <row r="39" spans="1:18" ht="18" customHeight="1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</row>
    <row r="40" spans="1:18" ht="18" customHeight="1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</row>
    <row r="41" spans="1:18" ht="42.75" customHeight="1">
      <c r="A41" s="315" t="s">
        <v>2068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5"/>
      <c r="M41" s="316"/>
    </row>
    <row r="42" spans="1:18" s="231" customFormat="1" ht="20" customHeight="1">
      <c r="A42" s="310" t="s">
        <v>1960</v>
      </c>
      <c r="B42" s="311"/>
      <c r="C42" s="311"/>
      <c r="D42" s="311"/>
      <c r="E42" s="311"/>
      <c r="F42" s="311"/>
      <c r="G42" s="312" t="s">
        <v>2069</v>
      </c>
      <c r="H42" s="311"/>
      <c r="I42" s="311"/>
      <c r="J42" s="311"/>
      <c r="K42" s="311"/>
      <c r="L42" s="312"/>
      <c r="M42" s="311"/>
    </row>
    <row r="43" spans="1:18" s="231" customFormat="1" ht="20" customHeight="1">
      <c r="A43" s="228" t="s">
        <v>245</v>
      </c>
      <c r="B43" s="228" t="s">
        <v>1962</v>
      </c>
      <c r="C43" s="228" t="s">
        <v>1963</v>
      </c>
      <c r="D43" s="229" t="s">
        <v>1964</v>
      </c>
      <c r="E43" s="228" t="s">
        <v>1965</v>
      </c>
      <c r="F43" s="228" t="s">
        <v>1966</v>
      </c>
      <c r="G43" s="230" t="s">
        <v>2070</v>
      </c>
      <c r="H43" s="230" t="s">
        <v>2071</v>
      </c>
      <c r="I43" s="230" t="s">
        <v>2072</v>
      </c>
      <c r="J43" s="230" t="s">
        <v>1969</v>
      </c>
      <c r="K43" s="230" t="s">
        <v>2073</v>
      </c>
      <c r="L43" s="230" t="s">
        <v>2074</v>
      </c>
      <c r="M43" s="230" t="s">
        <v>25</v>
      </c>
    </row>
    <row r="44" spans="1:18" s="9" customFormat="1" ht="20" customHeight="1">
      <c r="A44" s="241">
        <v>1</v>
      </c>
      <c r="B44" s="241" t="s">
        <v>1973</v>
      </c>
      <c r="C44" s="241">
        <v>360</v>
      </c>
      <c r="D44" s="241" t="s">
        <v>2064</v>
      </c>
      <c r="E44" s="241" t="s">
        <v>2065</v>
      </c>
      <c r="F44" s="241" t="s">
        <v>1981</v>
      </c>
      <c r="G44" s="242">
        <v>45799</v>
      </c>
      <c r="H44" s="241" t="s">
        <v>2075</v>
      </c>
      <c r="I44" s="241" t="s">
        <v>2076</v>
      </c>
      <c r="J44" s="243">
        <v>0.41666666666666702</v>
      </c>
      <c r="K44" s="241" t="s">
        <v>1980</v>
      </c>
      <c r="L44" s="241"/>
      <c r="M44" s="241" t="s">
        <v>2108</v>
      </c>
    </row>
    <row r="45" spans="1:18" s="9" customFormat="1" ht="35" customHeight="1">
      <c r="A45" s="36">
        <v>4</v>
      </c>
      <c r="B45" s="36" t="s">
        <v>2015</v>
      </c>
      <c r="C45" s="36" t="s">
        <v>2019</v>
      </c>
      <c r="D45" s="36" t="s">
        <v>1988</v>
      </c>
      <c r="E45" s="36" t="s">
        <v>1782</v>
      </c>
      <c r="F45" s="36" t="s">
        <v>1981</v>
      </c>
      <c r="G45" s="245">
        <v>45799</v>
      </c>
      <c r="H45" s="36" t="s">
        <v>2075</v>
      </c>
      <c r="I45" s="36" t="s">
        <v>2079</v>
      </c>
      <c r="J45" s="237">
        <v>0.56597222222222299</v>
      </c>
      <c r="K45" s="36" t="s">
        <v>2051</v>
      </c>
      <c r="L45" s="36" t="s">
        <v>2077</v>
      </c>
      <c r="M45" s="102" t="s">
        <v>2109</v>
      </c>
    </row>
    <row r="46" spans="1:18" s="9" customFormat="1" ht="35" customHeight="1">
      <c r="A46" s="241">
        <v>5</v>
      </c>
      <c r="B46" s="241" t="s">
        <v>1973</v>
      </c>
      <c r="C46" s="241">
        <v>360</v>
      </c>
      <c r="D46" s="241" t="s">
        <v>2066</v>
      </c>
      <c r="E46" s="241" t="s">
        <v>2067</v>
      </c>
      <c r="F46" s="241" t="s">
        <v>1977</v>
      </c>
      <c r="G46" s="242">
        <v>45799</v>
      </c>
      <c r="H46" s="241" t="s">
        <v>2075</v>
      </c>
      <c r="I46" s="241" t="s">
        <v>2080</v>
      </c>
      <c r="J46" s="243">
        <v>0.91666666666666696</v>
      </c>
      <c r="K46" s="241" t="s">
        <v>1980</v>
      </c>
      <c r="L46" s="36" t="s">
        <v>2077</v>
      </c>
      <c r="M46" s="244" t="s">
        <v>2110</v>
      </c>
    </row>
    <row r="47" spans="1:18" s="9" customFormat="1" ht="20" customHeight="1">
      <c r="A47" s="36">
        <v>6</v>
      </c>
      <c r="B47" s="36" t="s">
        <v>2015</v>
      </c>
      <c r="C47" s="36" t="s">
        <v>2055</v>
      </c>
      <c r="D47" s="36" t="s">
        <v>2056</v>
      </c>
      <c r="E47" s="36" t="s">
        <v>1827</v>
      </c>
      <c r="F47" s="36" t="s">
        <v>1981</v>
      </c>
      <c r="G47" s="236">
        <v>45800</v>
      </c>
      <c r="H47" s="36" t="s">
        <v>2081</v>
      </c>
      <c r="I47" s="36" t="s">
        <v>2082</v>
      </c>
      <c r="J47" s="237">
        <v>0.33333333333333398</v>
      </c>
      <c r="K47" s="246" t="s">
        <v>2051</v>
      </c>
      <c r="L47" s="36" t="s">
        <v>2077</v>
      </c>
      <c r="M47" s="313" t="s">
        <v>2112</v>
      </c>
    </row>
    <row r="48" spans="1:18" s="9" customFormat="1" ht="20" customHeight="1">
      <c r="A48" s="36">
        <v>7</v>
      </c>
      <c r="B48" s="36" t="s">
        <v>2015</v>
      </c>
      <c r="C48" s="36" t="s">
        <v>2055</v>
      </c>
      <c r="D48" s="36" t="s">
        <v>2059</v>
      </c>
      <c r="E48" s="36" t="s">
        <v>1830</v>
      </c>
      <c r="F48" s="36" t="s">
        <v>1981</v>
      </c>
      <c r="G48" s="236">
        <v>45800</v>
      </c>
      <c r="H48" s="36" t="s">
        <v>2081</v>
      </c>
      <c r="I48" s="36" t="s">
        <v>2082</v>
      </c>
      <c r="J48" s="237">
        <v>0.33333333333333398</v>
      </c>
      <c r="K48" s="246" t="s">
        <v>2051</v>
      </c>
      <c r="L48" s="36" t="s">
        <v>2077</v>
      </c>
      <c r="M48" s="305"/>
    </row>
    <row r="49" spans="1:13" s="9" customFormat="1" ht="20" customHeight="1">
      <c r="A49" s="36">
        <v>8</v>
      </c>
      <c r="B49" s="36" t="s">
        <v>2015</v>
      </c>
      <c r="C49" s="36" t="s">
        <v>2048</v>
      </c>
      <c r="D49" s="36" t="s">
        <v>2049</v>
      </c>
      <c r="E49" s="36" t="s">
        <v>1812</v>
      </c>
      <c r="F49" s="36" t="s">
        <v>1981</v>
      </c>
      <c r="G49" s="236">
        <v>45800</v>
      </c>
      <c r="H49" s="36" t="s">
        <v>2075</v>
      </c>
      <c r="I49" s="36" t="s">
        <v>2083</v>
      </c>
      <c r="J49" s="237">
        <v>0.35416666666666702</v>
      </c>
      <c r="K49" s="246" t="s">
        <v>2051</v>
      </c>
      <c r="L49" s="36" t="s">
        <v>2077</v>
      </c>
      <c r="M49" s="313" t="s">
        <v>2113</v>
      </c>
    </row>
    <row r="50" spans="1:13" s="9" customFormat="1" ht="20" customHeight="1">
      <c r="A50" s="36">
        <v>9</v>
      </c>
      <c r="B50" s="36" t="s">
        <v>2015</v>
      </c>
      <c r="C50" s="36"/>
      <c r="D50" s="36"/>
      <c r="E50" s="36" t="s">
        <v>2084</v>
      </c>
      <c r="F50" s="36" t="s">
        <v>1977</v>
      </c>
      <c r="G50" s="236">
        <v>45800</v>
      </c>
      <c r="H50" s="36" t="s">
        <v>2075</v>
      </c>
      <c r="I50" s="36" t="s">
        <v>2083</v>
      </c>
      <c r="J50" s="237">
        <v>0.35416666666666702</v>
      </c>
      <c r="K50" s="246" t="s">
        <v>2051</v>
      </c>
      <c r="L50" s="36" t="s">
        <v>2077</v>
      </c>
      <c r="M50" s="305"/>
    </row>
    <row r="51" spans="1:13" s="9" customFormat="1" ht="34" customHeight="1">
      <c r="A51" s="241">
        <v>12</v>
      </c>
      <c r="B51" s="241" t="s">
        <v>1973</v>
      </c>
      <c r="C51" s="241">
        <v>360</v>
      </c>
      <c r="D51" s="241" t="s">
        <v>2002</v>
      </c>
      <c r="E51" s="241" t="s">
        <v>2003</v>
      </c>
      <c r="F51" s="241" t="s">
        <v>1981</v>
      </c>
      <c r="G51" s="248">
        <v>45800</v>
      </c>
      <c r="H51" s="241" t="s">
        <v>2075</v>
      </c>
      <c r="I51" s="241" t="s">
        <v>2085</v>
      </c>
      <c r="J51" s="243">
        <v>0.39583333333333398</v>
      </c>
      <c r="K51" s="241" t="s">
        <v>2051</v>
      </c>
      <c r="L51" s="36" t="s">
        <v>2077</v>
      </c>
      <c r="M51" s="111" t="s">
        <v>2114</v>
      </c>
    </row>
    <row r="52" spans="1:13" s="9" customFormat="1" ht="34">
      <c r="A52" s="241">
        <v>10</v>
      </c>
      <c r="B52" s="241" t="s">
        <v>1973</v>
      </c>
      <c r="C52" s="241">
        <v>360</v>
      </c>
      <c r="D52" s="241" t="s">
        <v>1992</v>
      </c>
      <c r="E52" s="241" t="s">
        <v>1993</v>
      </c>
      <c r="F52" s="241" t="s">
        <v>1977</v>
      </c>
      <c r="G52" s="248">
        <v>45800</v>
      </c>
      <c r="H52" s="241" t="s">
        <v>2075</v>
      </c>
      <c r="I52" s="241" t="s">
        <v>2078</v>
      </c>
      <c r="J52" s="243">
        <v>0.375</v>
      </c>
      <c r="K52" s="241" t="s">
        <v>1980</v>
      </c>
      <c r="L52" s="36" t="s">
        <v>2077</v>
      </c>
      <c r="M52" s="247" t="s">
        <v>2117</v>
      </c>
    </row>
    <row r="53" spans="1:13" s="9" customFormat="1" ht="20" customHeight="1">
      <c r="A53" s="36">
        <v>13</v>
      </c>
      <c r="B53" s="36" t="s">
        <v>2015</v>
      </c>
      <c r="C53" s="36" t="s">
        <v>2016</v>
      </c>
      <c r="D53" s="36" t="s">
        <v>1988</v>
      </c>
      <c r="E53" s="36" t="s">
        <v>1780</v>
      </c>
      <c r="F53" s="36" t="s">
        <v>1981</v>
      </c>
      <c r="G53" s="236">
        <v>45800</v>
      </c>
      <c r="H53" s="36" t="s">
        <v>2075</v>
      </c>
      <c r="I53" s="36" t="s">
        <v>2086</v>
      </c>
      <c r="J53" s="237">
        <v>0.48958333333333398</v>
      </c>
      <c r="K53" s="36" t="s">
        <v>1980</v>
      </c>
      <c r="L53" s="36" t="s">
        <v>2077</v>
      </c>
      <c r="M53" s="304" t="s">
        <v>2118</v>
      </c>
    </row>
    <row r="54" spans="1:13" s="9" customFormat="1" ht="20" customHeight="1">
      <c r="A54" s="36">
        <v>14</v>
      </c>
      <c r="B54" s="36" t="s">
        <v>2015</v>
      </c>
      <c r="C54" s="36" t="s">
        <v>2017</v>
      </c>
      <c r="D54" s="36" t="s">
        <v>2018</v>
      </c>
      <c r="E54" s="36" t="s">
        <v>1778</v>
      </c>
      <c r="F54" s="36" t="s">
        <v>1977</v>
      </c>
      <c r="G54" s="236">
        <v>45800</v>
      </c>
      <c r="H54" s="36" t="s">
        <v>2075</v>
      </c>
      <c r="I54" s="36" t="s">
        <v>2086</v>
      </c>
      <c r="J54" s="237">
        <v>0.48958333333333398</v>
      </c>
      <c r="K54" s="36" t="s">
        <v>1980</v>
      </c>
      <c r="L54" s="36" t="s">
        <v>2077</v>
      </c>
      <c r="M54" s="305"/>
    </row>
    <row r="55" spans="1:13" s="9" customFormat="1" ht="20" customHeight="1">
      <c r="A55" s="36">
        <v>15</v>
      </c>
      <c r="B55" s="36" t="s">
        <v>2015</v>
      </c>
      <c r="C55" s="36" t="s">
        <v>2044</v>
      </c>
      <c r="D55" s="36" t="s">
        <v>1988</v>
      </c>
      <c r="E55" s="36" t="s">
        <v>1775</v>
      </c>
      <c r="F55" s="36" t="s">
        <v>1981</v>
      </c>
      <c r="G55" s="236">
        <v>45800</v>
      </c>
      <c r="H55" s="36" t="s">
        <v>2075</v>
      </c>
      <c r="I55" s="36" t="s">
        <v>2086</v>
      </c>
      <c r="J55" s="237">
        <v>0.48958333333333398</v>
      </c>
      <c r="K55" s="36" t="s">
        <v>1980</v>
      </c>
      <c r="L55" s="36" t="s">
        <v>2077</v>
      </c>
      <c r="M55" s="305"/>
    </row>
    <row r="56" spans="1:13" s="9" customFormat="1" ht="20" customHeight="1">
      <c r="A56" s="36">
        <v>16</v>
      </c>
      <c r="B56" s="36" t="s">
        <v>2007</v>
      </c>
      <c r="C56" s="36" t="s">
        <v>2012</v>
      </c>
      <c r="D56" s="36" t="s">
        <v>2013</v>
      </c>
      <c r="E56" s="36" t="s">
        <v>1794</v>
      </c>
      <c r="F56" s="36" t="s">
        <v>1981</v>
      </c>
      <c r="G56" s="236">
        <v>45800</v>
      </c>
      <c r="H56" s="36" t="s">
        <v>2087</v>
      </c>
      <c r="I56" s="36" t="s">
        <v>2088</v>
      </c>
      <c r="J56" s="237">
        <v>0.51736111111111205</v>
      </c>
      <c r="K56" s="36" t="s">
        <v>1980</v>
      </c>
      <c r="L56" s="36" t="s">
        <v>2077</v>
      </c>
      <c r="M56" s="302" t="s">
        <v>2119</v>
      </c>
    </row>
    <row r="57" spans="1:13" s="9" customFormat="1" ht="20" customHeight="1">
      <c r="A57" s="36">
        <v>17</v>
      </c>
      <c r="B57" s="36" t="s">
        <v>2007</v>
      </c>
      <c r="C57" s="36" t="s">
        <v>2014</v>
      </c>
      <c r="D57" s="36" t="s">
        <v>1988</v>
      </c>
      <c r="E57" s="36" t="s">
        <v>1797</v>
      </c>
      <c r="F57" s="36" t="s">
        <v>1981</v>
      </c>
      <c r="G57" s="236">
        <v>45800</v>
      </c>
      <c r="H57" s="36" t="s">
        <v>2087</v>
      </c>
      <c r="I57" s="36" t="s">
        <v>2088</v>
      </c>
      <c r="J57" s="237">
        <v>0.51736111111111205</v>
      </c>
      <c r="K57" s="36" t="s">
        <v>1980</v>
      </c>
      <c r="L57" s="36" t="s">
        <v>2077</v>
      </c>
      <c r="M57" s="303"/>
    </row>
    <row r="58" spans="1:13" s="9" customFormat="1" ht="20" customHeight="1">
      <c r="A58" s="249">
        <v>18</v>
      </c>
      <c r="B58" s="249" t="s">
        <v>1973</v>
      </c>
      <c r="C58" s="249">
        <v>360</v>
      </c>
      <c r="D58" s="249" t="s">
        <v>2021</v>
      </c>
      <c r="E58" s="249" t="s">
        <v>2022</v>
      </c>
      <c r="F58" s="249" t="s">
        <v>1981</v>
      </c>
      <c r="G58" s="242">
        <v>45800</v>
      </c>
      <c r="H58" s="249" t="s">
        <v>2075</v>
      </c>
      <c r="I58" s="249" t="s">
        <v>2089</v>
      </c>
      <c r="J58" s="250">
        <v>0.52083333333333404</v>
      </c>
      <c r="K58" s="249" t="s">
        <v>2025</v>
      </c>
      <c r="L58" s="251" t="s">
        <v>2077</v>
      </c>
      <c r="M58" s="303"/>
    </row>
    <row r="59" spans="1:13" s="9" customFormat="1" ht="20" customHeight="1">
      <c r="A59" s="36">
        <v>19</v>
      </c>
      <c r="B59" s="36" t="s">
        <v>1986</v>
      </c>
      <c r="C59" s="36" t="s">
        <v>1987</v>
      </c>
      <c r="D59" s="36" t="s">
        <v>1988</v>
      </c>
      <c r="E59" s="36" t="s">
        <v>1807</v>
      </c>
      <c r="F59" s="36" t="s">
        <v>1977</v>
      </c>
      <c r="G59" s="236">
        <v>45800</v>
      </c>
      <c r="H59" s="36" t="s">
        <v>2075</v>
      </c>
      <c r="I59" s="36" t="s">
        <v>2090</v>
      </c>
      <c r="J59" s="237">
        <v>0.52777777777777801</v>
      </c>
      <c r="K59" s="36" t="s">
        <v>1980</v>
      </c>
      <c r="L59" s="36" t="s">
        <v>2077</v>
      </c>
      <c r="M59" s="304" t="s">
        <v>2120</v>
      </c>
    </row>
    <row r="60" spans="1:13" s="9" customFormat="1" ht="20" customHeight="1">
      <c r="A60" s="251">
        <v>20</v>
      </c>
      <c r="B60" s="251" t="s">
        <v>2007</v>
      </c>
      <c r="C60" s="251" t="s">
        <v>2008</v>
      </c>
      <c r="D60" s="251" t="s">
        <v>2009</v>
      </c>
      <c r="E60" s="251" t="s">
        <v>1822</v>
      </c>
      <c r="F60" s="251" t="s">
        <v>1981</v>
      </c>
      <c r="G60" s="245">
        <v>45800</v>
      </c>
      <c r="H60" s="251" t="s">
        <v>2087</v>
      </c>
      <c r="I60" s="251" t="s">
        <v>2091</v>
      </c>
      <c r="J60" s="252">
        <v>0.53819444444444497</v>
      </c>
      <c r="K60" s="251" t="s">
        <v>1980</v>
      </c>
      <c r="L60" s="251" t="s">
        <v>2077</v>
      </c>
      <c r="M60" s="305"/>
    </row>
    <row r="61" spans="1:13" s="9" customFormat="1" ht="20" customHeight="1">
      <c r="A61" s="241">
        <v>21</v>
      </c>
      <c r="B61" s="241" t="s">
        <v>1973</v>
      </c>
      <c r="C61" s="241">
        <v>360</v>
      </c>
      <c r="D61" s="241" t="s">
        <v>1982</v>
      </c>
      <c r="E61" s="241" t="s">
        <v>1983</v>
      </c>
      <c r="F61" s="241" t="s">
        <v>1977</v>
      </c>
      <c r="G61" s="248">
        <v>45800</v>
      </c>
      <c r="H61" s="248" t="s">
        <v>2075</v>
      </c>
      <c r="I61" s="241" t="s">
        <v>2092</v>
      </c>
      <c r="J61" s="243">
        <v>0.60416666666666696</v>
      </c>
      <c r="K61" s="241" t="s">
        <v>1980</v>
      </c>
      <c r="L61" s="251" t="s">
        <v>2077</v>
      </c>
      <c r="M61" s="306" t="s">
        <v>2121</v>
      </c>
    </row>
    <row r="62" spans="1:13" s="9" customFormat="1" ht="20" customHeight="1">
      <c r="A62" s="241">
        <v>22</v>
      </c>
      <c r="B62" s="241" t="s">
        <v>1973</v>
      </c>
      <c r="C62" s="241">
        <v>360</v>
      </c>
      <c r="D62" s="241" t="s">
        <v>1975</v>
      </c>
      <c r="E62" s="241" t="s">
        <v>1976</v>
      </c>
      <c r="F62" s="241" t="s">
        <v>1977</v>
      </c>
      <c r="G62" s="248">
        <v>45800</v>
      </c>
      <c r="H62" s="248" t="s">
        <v>2075</v>
      </c>
      <c r="I62" s="241" t="s">
        <v>2092</v>
      </c>
      <c r="J62" s="243">
        <v>0.60416666666666696</v>
      </c>
      <c r="K62" s="241" t="s">
        <v>1980</v>
      </c>
      <c r="L62" s="251" t="s">
        <v>2077</v>
      </c>
      <c r="M62" s="305"/>
    </row>
    <row r="63" spans="1:13" s="9" customFormat="1" ht="20" customHeight="1">
      <c r="A63" s="36">
        <v>23</v>
      </c>
      <c r="B63" s="36" t="s">
        <v>2015</v>
      </c>
      <c r="C63" s="36" t="s">
        <v>2020</v>
      </c>
      <c r="D63" s="36" t="s">
        <v>1988</v>
      </c>
      <c r="E63" s="36" t="s">
        <v>1784</v>
      </c>
      <c r="F63" s="36" t="s">
        <v>1981</v>
      </c>
      <c r="G63" s="236">
        <v>45800</v>
      </c>
      <c r="H63" s="36" t="s">
        <v>2075</v>
      </c>
      <c r="I63" s="36" t="s">
        <v>2093</v>
      </c>
      <c r="J63" s="237">
        <v>0.66666666666666696</v>
      </c>
      <c r="K63" s="36" t="s">
        <v>1980</v>
      </c>
      <c r="L63" s="36" t="s">
        <v>2077</v>
      </c>
      <c r="M63" s="304" t="s">
        <v>2122</v>
      </c>
    </row>
    <row r="64" spans="1:13" s="9" customFormat="1" ht="20" customHeight="1">
      <c r="A64" s="36">
        <v>24</v>
      </c>
      <c r="B64" s="36" t="s">
        <v>1986</v>
      </c>
      <c r="C64" s="36" t="s">
        <v>1826</v>
      </c>
      <c r="D64" s="36" t="s">
        <v>2053</v>
      </c>
      <c r="E64" s="36" t="s">
        <v>1817</v>
      </c>
      <c r="F64" s="36" t="s">
        <v>1981</v>
      </c>
      <c r="G64" s="236">
        <v>45800</v>
      </c>
      <c r="H64" s="36" t="s">
        <v>2087</v>
      </c>
      <c r="I64" s="36" t="s">
        <v>2094</v>
      </c>
      <c r="J64" s="237">
        <v>0.66666666666666696</v>
      </c>
      <c r="K64" s="36" t="s">
        <v>1980</v>
      </c>
      <c r="L64" s="36" t="s">
        <v>2077</v>
      </c>
      <c r="M64" s="305"/>
    </row>
    <row r="65" spans="1:13" ht="18" customHeight="1">
      <c r="A65" s="225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</row>
    <row r="66" spans="1:13" ht="18" customHeight="1">
      <c r="A66" s="225"/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</row>
    <row r="67" spans="1:13" ht="18" customHeight="1">
      <c r="A67" s="225"/>
      <c r="B67" s="225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</row>
    <row r="68" spans="1:13" ht="18" customHeight="1">
      <c r="A68" s="225"/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</row>
    <row r="69" spans="1:13" ht="18" customHeight="1">
      <c r="A69" s="225"/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</row>
    <row r="70" spans="1:13" ht="18" customHeight="1">
      <c r="A70" s="225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</row>
    <row r="71" spans="1:13" ht="18" customHeight="1">
      <c r="A71" s="225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</row>
    <row r="72" spans="1:13" ht="18" customHeight="1">
      <c r="A72" s="225"/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</row>
    <row r="73" spans="1:13" ht="18" customHeight="1">
      <c r="A73" s="225"/>
      <c r="B73" s="225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</row>
    <row r="74" spans="1:13" ht="18" customHeight="1">
      <c r="A74" s="225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</row>
    <row r="75" spans="1:13" ht="18" customHeight="1">
      <c r="A75" s="225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</row>
    <row r="76" spans="1:13" ht="18" customHeight="1">
      <c r="A76" s="225"/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</row>
    <row r="77" spans="1:13" ht="18" customHeight="1">
      <c r="A77" s="225"/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</row>
    <row r="78" spans="1:13" ht="18" customHeight="1">
      <c r="A78" s="225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</row>
    <row r="79" spans="1:13" ht="18" customHeight="1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</row>
    <row r="80" spans="1:13" ht="18" customHeight="1">
      <c r="A80" s="225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</row>
    <row r="81" spans="1:13" ht="18" customHeight="1">
      <c r="A81" s="225"/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</row>
    <row r="82" spans="1:13" ht="18" customHeight="1">
      <c r="A82" s="225"/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</row>
    <row r="83" spans="1:13" ht="18" customHeight="1">
      <c r="A83" s="225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</row>
    <row r="84" spans="1:13" ht="18" customHeight="1">
      <c r="A84" s="225"/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</row>
    <row r="85" spans="1:13" ht="18" customHeight="1">
      <c r="A85" s="225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</row>
    <row r="86" spans="1:13" ht="18" customHeight="1">
      <c r="A86" s="225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</row>
    <row r="87" spans="1:13" ht="18" customHeight="1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</row>
    <row r="88" spans="1:13" ht="18" customHeight="1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</row>
    <row r="89" spans="1:13" ht="18" customHeight="1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</row>
    <row r="90" spans="1:13" ht="18" customHeight="1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</row>
    <row r="91" spans="1:13" ht="18" customHeight="1">
      <c r="A91" s="225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</row>
    <row r="92" spans="1:13" ht="18" customHeight="1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</row>
    <row r="93" spans="1:13" ht="18" customHeight="1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</row>
    <row r="94" spans="1:13" ht="18" customHeight="1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</row>
    <row r="95" spans="1:13" ht="18" customHeight="1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</row>
    <row r="96" spans="1:13" ht="18" customHeight="1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</row>
    <row r="97" spans="1:13" ht="18" customHeight="1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</row>
    <row r="98" spans="1:13" ht="18" customHeight="1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</row>
    <row r="99" spans="1:13" ht="18" customHeight="1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</row>
    <row r="100" spans="1:13" ht="18" customHeight="1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</row>
    <row r="101" spans="1:13" ht="18" customHeight="1">
      <c r="A101" s="225"/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</row>
    <row r="102" spans="1:13" ht="18" customHeight="1">
      <c r="A102" s="225"/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</row>
    <row r="103" spans="1:13" ht="18" customHeight="1">
      <c r="A103" s="225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</row>
    <row r="104" spans="1:13" ht="18" customHeight="1">
      <c r="A104" s="225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</row>
    <row r="105" spans="1:13" ht="18" customHeight="1">
      <c r="A105" s="225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</row>
    <row r="106" spans="1:13" ht="18" customHeight="1">
      <c r="A106" s="225"/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</row>
    <row r="107" spans="1:13" ht="18" customHeight="1">
      <c r="A107" s="225"/>
      <c r="B107" s="225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</row>
    <row r="108" spans="1:13" ht="18" customHeight="1">
      <c r="A108" s="225"/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</row>
    <row r="109" spans="1:13" ht="18" customHeight="1">
      <c r="A109" s="225"/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</row>
    <row r="110" spans="1:13" ht="18" customHeight="1">
      <c r="A110" s="225"/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</row>
    <row r="111" spans="1:13" ht="18" customHeight="1">
      <c r="A111" s="225"/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</row>
    <row r="112" spans="1:13" ht="18" customHeight="1">
      <c r="A112" s="225"/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</row>
    <row r="113" spans="1:13" ht="18" customHeight="1">
      <c r="A113" s="225"/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</row>
    <row r="114" spans="1:13" ht="18" customHeight="1">
      <c r="A114" s="225"/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</row>
    <row r="115" spans="1:13" ht="18" customHeight="1">
      <c r="A115" s="225"/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</row>
    <row r="116" spans="1:13" ht="18" customHeight="1">
      <c r="A116" s="225"/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</row>
    <row r="117" spans="1:13" ht="18" customHeight="1">
      <c r="A117" s="225"/>
      <c r="B117" s="225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</row>
    <row r="118" spans="1:13" ht="18" customHeight="1">
      <c r="A118" s="225"/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</row>
    <row r="119" spans="1:13" ht="18" customHeight="1">
      <c r="A119" s="225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</row>
    <row r="120" spans="1:13" ht="18" customHeight="1">
      <c r="A120" s="225"/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</row>
    <row r="121" spans="1:13" ht="18" customHeight="1">
      <c r="A121" s="225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</row>
    <row r="122" spans="1:13" ht="18" customHeight="1">
      <c r="A122" s="225"/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</row>
    <row r="123" spans="1:13" ht="18" customHeight="1">
      <c r="A123" s="225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</row>
    <row r="124" spans="1:13" ht="18" customHeight="1">
      <c r="A124" s="225"/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</row>
    <row r="125" spans="1:13" ht="18" customHeight="1">
      <c r="A125" s="225"/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</row>
    <row r="126" spans="1:13" ht="18" customHeight="1">
      <c r="A126" s="225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</row>
    <row r="127" spans="1:13" ht="18" customHeight="1">
      <c r="A127" s="225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</row>
    <row r="128" spans="1:13" ht="18" customHeight="1">
      <c r="A128" s="225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</row>
    <row r="129" spans="1:13" ht="18" customHeight="1">
      <c r="A129" s="225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</row>
    <row r="130" spans="1:13" ht="18" customHeight="1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</row>
    <row r="131" spans="1:13" ht="18" customHeight="1">
      <c r="A131" s="225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</row>
    <row r="132" spans="1:13" ht="18" customHeight="1">
      <c r="A132" s="225"/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</row>
    <row r="133" spans="1:13" ht="18" customHeight="1">
      <c r="A133" s="225"/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</row>
    <row r="134" spans="1:13" ht="18" customHeight="1">
      <c r="A134" s="225"/>
      <c r="B134" s="225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</row>
    <row r="135" spans="1:13" ht="18" customHeight="1">
      <c r="A135" s="225"/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</row>
    <row r="136" spans="1:13" ht="18" customHeight="1">
      <c r="A136" s="225"/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</row>
    <row r="137" spans="1:13" ht="18" customHeight="1">
      <c r="A137" s="225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</row>
    <row r="138" spans="1:13" ht="18" customHeight="1">
      <c r="A138" s="225"/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</row>
    <row r="139" spans="1:13" ht="18" customHeight="1">
      <c r="A139" s="225"/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</row>
    <row r="140" spans="1:13" ht="18" customHeight="1">
      <c r="A140" s="225"/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</row>
    <row r="141" spans="1:13" ht="18" customHeight="1">
      <c r="A141" s="225"/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</row>
    <row r="142" spans="1:13" ht="18" customHeight="1">
      <c r="A142" s="225"/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</row>
    <row r="143" spans="1:13" ht="18" customHeight="1">
      <c r="A143" s="225"/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</row>
    <row r="144" spans="1:13" ht="18" customHeight="1">
      <c r="A144" s="225"/>
      <c r="B144" s="225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</row>
    <row r="145" spans="1:13" ht="18" customHeight="1">
      <c r="A145" s="225"/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</row>
    <row r="146" spans="1:13" ht="18" customHeight="1">
      <c r="A146" s="225"/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</row>
    <row r="147" spans="1:13" ht="18" customHeight="1">
      <c r="A147" s="225"/>
      <c r="B147" s="225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</row>
    <row r="148" spans="1:13" ht="18" customHeight="1">
      <c r="A148" s="225"/>
      <c r="B148" s="225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</row>
    <row r="149" spans="1:13" ht="18" customHeight="1">
      <c r="A149" s="225"/>
      <c r="B149" s="225"/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</row>
    <row r="150" spans="1:13" ht="18" customHeight="1">
      <c r="A150" s="225"/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</row>
    <row r="151" spans="1:13" ht="18" customHeight="1">
      <c r="A151" s="225"/>
      <c r="B151" s="225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</row>
    <row r="152" spans="1:13" ht="18" customHeight="1">
      <c r="A152" s="225"/>
      <c r="B152" s="225"/>
      <c r="C152" s="225"/>
      <c r="D152" s="225"/>
      <c r="E152" s="225"/>
      <c r="F152" s="225"/>
      <c r="G152" s="225"/>
      <c r="H152" s="225"/>
      <c r="I152" s="225"/>
      <c r="J152" s="225"/>
      <c r="K152" s="225"/>
      <c r="L152" s="225"/>
      <c r="M152" s="225"/>
    </row>
    <row r="153" spans="1:13" ht="18" customHeight="1">
      <c r="A153" s="225"/>
      <c r="B153" s="225"/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</row>
    <row r="154" spans="1:13" ht="18" customHeight="1">
      <c r="A154" s="225"/>
      <c r="B154" s="225"/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</row>
    <row r="155" spans="1:13" ht="18" customHeight="1">
      <c r="A155" s="225"/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</row>
    <row r="156" spans="1:13" ht="18" customHeight="1">
      <c r="A156" s="225"/>
      <c r="B156" s="225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</row>
    <row r="157" spans="1:13" ht="18" customHeight="1">
      <c r="A157" s="225"/>
      <c r="B157" s="225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</row>
    <row r="158" spans="1:13" ht="18" customHeight="1">
      <c r="A158" s="225"/>
      <c r="B158" s="225"/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</row>
    <row r="159" spans="1:13" ht="18" customHeight="1">
      <c r="A159" s="225"/>
      <c r="B159" s="225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</row>
    <row r="160" spans="1:13" ht="18" customHeight="1">
      <c r="A160" s="225"/>
      <c r="B160" s="225"/>
      <c r="C160" s="225"/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</row>
    <row r="161" spans="1:13" ht="18" customHeight="1">
      <c r="A161" s="225"/>
      <c r="B161" s="225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</row>
    <row r="162" spans="1:13" ht="18" customHeight="1">
      <c r="A162" s="225"/>
      <c r="B162" s="225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</row>
    <row r="163" spans="1:13" ht="18" customHeight="1">
      <c r="A163" s="225"/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  <c r="L163" s="225"/>
      <c r="M163" s="225"/>
    </row>
    <row r="164" spans="1:13" ht="18" customHeight="1">
      <c r="A164" s="225"/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</row>
    <row r="165" spans="1:13" ht="18" customHeight="1">
      <c r="A165" s="225"/>
      <c r="B165" s="225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</row>
    <row r="166" spans="1:13" ht="18" customHeight="1">
      <c r="A166" s="225"/>
      <c r="B166" s="225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</row>
    <row r="167" spans="1:13" ht="18" customHeight="1">
      <c r="A167" s="225"/>
      <c r="B167" s="225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</row>
    <row r="168" spans="1:13" ht="18" customHeight="1">
      <c r="A168" s="225"/>
      <c r="B168" s="225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</row>
    <row r="169" spans="1:13" ht="18" customHeight="1">
      <c r="A169" s="225"/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</row>
    <row r="170" spans="1:13" ht="18" customHeight="1">
      <c r="A170" s="225"/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</row>
    <row r="171" spans="1:13" ht="18" customHeight="1">
      <c r="A171" s="225"/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  <c r="M171" s="225"/>
    </row>
    <row r="172" spans="1:13" ht="18" customHeight="1">
      <c r="A172" s="225"/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</row>
    <row r="173" spans="1:13" ht="18" customHeight="1">
      <c r="A173" s="225"/>
      <c r="B173" s="225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</row>
    <row r="174" spans="1:13" ht="18" customHeight="1">
      <c r="A174" s="225"/>
      <c r="B174" s="225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</row>
    <row r="175" spans="1:13" ht="18" customHeight="1">
      <c r="A175" s="225"/>
      <c r="B175" s="225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</row>
    <row r="176" spans="1:13" ht="18" customHeight="1">
      <c r="A176" s="225"/>
      <c r="B176" s="225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</row>
    <row r="177" spans="1:13" ht="18" customHeight="1">
      <c r="A177" s="225"/>
      <c r="B177" s="225"/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</row>
  </sheetData>
  <mergeCells count="27">
    <mergeCell ref="A6:M6"/>
    <mergeCell ref="A1:M1"/>
    <mergeCell ref="A2:M2"/>
    <mergeCell ref="A3:M3"/>
    <mergeCell ref="A4:M4"/>
    <mergeCell ref="A5:M5"/>
    <mergeCell ref="A8:I8"/>
    <mergeCell ref="J8:M8"/>
    <mergeCell ref="M12:M13"/>
    <mergeCell ref="M15:M16"/>
    <mergeCell ref="M17:M19"/>
    <mergeCell ref="M56:M58"/>
    <mergeCell ref="M59:M60"/>
    <mergeCell ref="M61:M62"/>
    <mergeCell ref="M63:M64"/>
    <mergeCell ref="A7:M7"/>
    <mergeCell ref="A42:F42"/>
    <mergeCell ref="G42:M42"/>
    <mergeCell ref="M47:M48"/>
    <mergeCell ref="M49:M50"/>
    <mergeCell ref="M53:M55"/>
    <mergeCell ref="M20:M25"/>
    <mergeCell ref="M26:M27"/>
    <mergeCell ref="M31:M32"/>
    <mergeCell ref="M34:M35"/>
    <mergeCell ref="H36:L36"/>
    <mergeCell ref="A41:M41"/>
  </mergeCells>
  <phoneticPr fontId="20" type="noConversion"/>
  <dataValidations count="2">
    <dataValidation type="list" showInputMessage="1" showErrorMessage="1" sqref="L53:L64 L45:L52" xr:uid="{A77611A9-8B83-FC45-8A47-C5463341F89D}">
      <formula1>"是,否,"</formula1>
    </dataValidation>
    <dataValidation type="list" allowBlank="1" showInputMessage="1" showErrorMessage="1" sqref="I9:I1048576" xr:uid="{49C94BC3-94BA-7F4F-AB31-BC8C2D29D8E5}">
      <formula1>"是,否,"</formula1>
    </dataValidation>
  </dataValidations>
  <hyperlinks>
    <hyperlink ref="A6" location="'封面'!A1" display="返回首页：封面" xr:uid="{E29BE270-B76D-5546-AFC3-FCD59535D4C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2"/>
  <sheetViews>
    <sheetView topLeftCell="A533" workbookViewId="0">
      <selection activeCell="F556" sqref="F556"/>
    </sheetView>
  </sheetViews>
  <sheetFormatPr baseColWidth="10" defaultColWidth="29.5" defaultRowHeight="16"/>
  <cols>
    <col min="1" max="1" width="7.1640625" style="11" customWidth="1"/>
    <col min="2" max="2" width="13.83203125" style="12" customWidth="1"/>
    <col min="3" max="3" width="36.83203125" style="12" customWidth="1"/>
    <col min="4" max="4" width="34" style="12" customWidth="1"/>
    <col min="5" max="5" width="30.5" style="13" customWidth="1"/>
    <col min="6" max="6" width="33" style="13" customWidth="1"/>
    <col min="7" max="7" width="15.6640625" style="12" customWidth="1"/>
    <col min="8" max="8" width="5.5" style="12" customWidth="1"/>
    <col min="9" max="9" width="10.33203125" style="12" customWidth="1"/>
    <col min="10" max="16384" width="29.5" style="12"/>
  </cols>
  <sheetData>
    <row r="2" spans="1:9" ht="34">
      <c r="A2" s="14" t="s">
        <v>245</v>
      </c>
      <c r="B2" s="15" t="s">
        <v>246</v>
      </c>
      <c r="C2" s="15" t="s">
        <v>247</v>
      </c>
      <c r="D2" s="15" t="s">
        <v>248</v>
      </c>
      <c r="E2" s="16" t="s">
        <v>249</v>
      </c>
      <c r="F2" s="16" t="s">
        <v>250</v>
      </c>
      <c r="G2" s="15" t="s">
        <v>251</v>
      </c>
      <c r="H2" s="15" t="s">
        <v>252</v>
      </c>
      <c r="I2" s="33" t="s">
        <v>253</v>
      </c>
    </row>
    <row r="3" spans="1:9">
      <c r="A3" s="319" t="s">
        <v>254</v>
      </c>
      <c r="B3" s="319"/>
      <c r="C3" s="319"/>
      <c r="D3" s="319"/>
      <c r="E3" s="319"/>
      <c r="F3" s="319"/>
      <c r="G3" s="319"/>
      <c r="H3" s="319"/>
      <c r="I3" s="17"/>
    </row>
    <row r="4" spans="1:9" ht="34">
      <c r="A4" s="18" t="s">
        <v>255</v>
      </c>
      <c r="B4" s="18" t="s">
        <v>256</v>
      </c>
      <c r="C4" s="19" t="s">
        <v>257</v>
      </c>
      <c r="D4" s="20" t="s">
        <v>258</v>
      </c>
      <c r="E4" s="21" t="s">
        <v>259</v>
      </c>
      <c r="F4" s="22" t="str">
        <f t="shared" ref="F4:F13" si="0">"规格："&amp;D4&amp;","&amp;E4</f>
        <v>规格：9厘板龙骨，5厘多层阻燃板封面,厚度100mm以内</v>
      </c>
      <c r="G4" s="20" t="s">
        <v>67</v>
      </c>
      <c r="H4" s="23" t="s">
        <v>260</v>
      </c>
      <c r="I4" s="34">
        <v>200</v>
      </c>
    </row>
    <row r="5" spans="1:9" ht="51">
      <c r="A5" s="18" t="s">
        <v>261</v>
      </c>
      <c r="B5" s="18" t="s">
        <v>256</v>
      </c>
      <c r="C5" s="19" t="s">
        <v>257</v>
      </c>
      <c r="D5" s="20" t="s">
        <v>262</v>
      </c>
      <c r="E5" s="21" t="s">
        <v>259</v>
      </c>
      <c r="F5" s="22" t="str">
        <f t="shared" si="0"/>
        <v>规格：9厘板龙骨，双面封面。一面5厘多层阻燃板，一面3厘多层阻燃板,厚度100mm以内</v>
      </c>
      <c r="G5" s="20" t="s">
        <v>67</v>
      </c>
      <c r="H5" s="23" t="s">
        <v>260</v>
      </c>
      <c r="I5" s="34">
        <v>250</v>
      </c>
    </row>
    <row r="6" spans="1:9" ht="34">
      <c r="A6" s="18" t="s">
        <v>263</v>
      </c>
      <c r="B6" s="18" t="s">
        <v>256</v>
      </c>
      <c r="C6" s="19" t="s">
        <v>257</v>
      </c>
      <c r="D6" s="20" t="s">
        <v>264</v>
      </c>
      <c r="E6" s="21" t="s">
        <v>265</v>
      </c>
      <c r="F6" s="22" t="str">
        <f t="shared" si="0"/>
        <v>规格：30方管钢结构龙骨，5厘板多层阻燃板封面,厚度50mm以内</v>
      </c>
      <c r="G6" s="20" t="s">
        <v>67</v>
      </c>
      <c r="H6" s="23" t="s">
        <v>260</v>
      </c>
      <c r="I6" s="34">
        <v>220</v>
      </c>
    </row>
    <row r="7" spans="1:9" ht="51">
      <c r="A7" s="18" t="s">
        <v>266</v>
      </c>
      <c r="B7" s="18" t="s">
        <v>256</v>
      </c>
      <c r="C7" s="19" t="s">
        <v>257</v>
      </c>
      <c r="D7" s="20" t="s">
        <v>267</v>
      </c>
      <c r="E7" s="21" t="s">
        <v>268</v>
      </c>
      <c r="F7" s="22" t="str">
        <f t="shared" si="0"/>
        <v>规格：80方铝龙骨，单面环保布，含卡布型材及套件、锁头、胶条等配件,厚度400mm以内</v>
      </c>
      <c r="G7" s="20" t="s">
        <v>67</v>
      </c>
      <c r="H7" s="23" t="s">
        <v>260</v>
      </c>
      <c r="I7" s="34">
        <v>270</v>
      </c>
    </row>
    <row r="8" spans="1:9" ht="34">
      <c r="A8" s="18" t="s">
        <v>269</v>
      </c>
      <c r="B8" s="18" t="s">
        <v>256</v>
      </c>
      <c r="C8" s="19" t="s">
        <v>270</v>
      </c>
      <c r="D8" s="20" t="s">
        <v>271</v>
      </c>
      <c r="E8" s="21" t="s">
        <v>259</v>
      </c>
      <c r="F8" s="22" t="str">
        <f t="shared" si="0"/>
        <v>规格：12厘板异形（双面倒角）结构龙骨，5厘多层阻燃板封面,厚度100mm以内</v>
      </c>
      <c r="G8" s="20" t="s">
        <v>67</v>
      </c>
      <c r="H8" s="23" t="s">
        <v>260</v>
      </c>
      <c r="I8" s="34">
        <v>300</v>
      </c>
    </row>
    <row r="9" spans="1:9" ht="34">
      <c r="A9" s="18" t="s">
        <v>272</v>
      </c>
      <c r="B9" s="18" t="s">
        <v>256</v>
      </c>
      <c r="C9" s="20" t="s">
        <v>273</v>
      </c>
      <c r="D9" s="20" t="s">
        <v>274</v>
      </c>
      <c r="E9" s="21" t="s">
        <v>275</v>
      </c>
      <c r="F9" s="22" t="str">
        <f t="shared" si="0"/>
        <v>规格：宝丽布+桁架,3.2m宽幅，黑底材质+无味（环保）油墨</v>
      </c>
      <c r="G9" s="20" t="s">
        <v>67</v>
      </c>
      <c r="H9" s="23" t="s">
        <v>260</v>
      </c>
      <c r="I9" s="34">
        <v>107</v>
      </c>
    </row>
    <row r="10" spans="1:9" ht="34">
      <c r="A10" s="18" t="s">
        <v>276</v>
      </c>
      <c r="B10" s="18" t="s">
        <v>256</v>
      </c>
      <c r="C10" s="20" t="s">
        <v>273</v>
      </c>
      <c r="D10" s="20" t="s">
        <v>274</v>
      </c>
      <c r="E10" s="21" t="s">
        <v>277</v>
      </c>
      <c r="F10" s="22" t="str">
        <f t="shared" si="0"/>
        <v>规格：宝丽布+桁架,5m宽幅，黑底材质+无味（环保）油墨</v>
      </c>
      <c r="G10" s="20" t="s">
        <v>67</v>
      </c>
      <c r="H10" s="23" t="s">
        <v>260</v>
      </c>
      <c r="I10" s="34">
        <v>135</v>
      </c>
    </row>
    <row r="11" spans="1:9" ht="34">
      <c r="A11" s="18" t="s">
        <v>278</v>
      </c>
      <c r="B11" s="18" t="s">
        <v>256</v>
      </c>
      <c r="C11" s="20" t="s">
        <v>273</v>
      </c>
      <c r="D11" s="20" t="s">
        <v>279</v>
      </c>
      <c r="E11" s="21" t="s">
        <v>275</v>
      </c>
      <c r="F11" s="22" t="str">
        <f t="shared" si="0"/>
        <v>规格：UV宝丽布+桁架,3.2m宽幅，黑底材质+无味（环保）油墨</v>
      </c>
      <c r="G11" s="20" t="s">
        <v>67</v>
      </c>
      <c r="H11" s="23" t="s">
        <v>260</v>
      </c>
      <c r="I11" s="34">
        <v>138</v>
      </c>
    </row>
    <row r="12" spans="1:9" s="1" customFormat="1" ht="34">
      <c r="A12" s="24" t="s">
        <v>68</v>
      </c>
      <c r="B12" s="24" t="s">
        <v>256</v>
      </c>
      <c r="C12" s="25" t="s">
        <v>273</v>
      </c>
      <c r="D12" s="25" t="s">
        <v>279</v>
      </c>
      <c r="E12" s="26" t="s">
        <v>277</v>
      </c>
      <c r="F12" s="27" t="str">
        <f t="shared" si="0"/>
        <v>规格：UV宝丽布+桁架,5m宽幅，黑底材质+无味（环保）油墨</v>
      </c>
      <c r="G12" s="25" t="s">
        <v>67</v>
      </c>
      <c r="H12" s="28" t="s">
        <v>260</v>
      </c>
      <c r="I12" s="35">
        <v>164</v>
      </c>
    </row>
    <row r="13" spans="1:9" ht="34">
      <c r="A13" s="18" t="s">
        <v>280</v>
      </c>
      <c r="B13" s="18" t="s">
        <v>256</v>
      </c>
      <c r="C13" s="20" t="s">
        <v>281</v>
      </c>
      <c r="D13" s="20" t="s">
        <v>282</v>
      </c>
      <c r="E13" s="21" t="s">
        <v>283</v>
      </c>
      <c r="F13" s="22" t="str">
        <f t="shared" si="0"/>
        <v>规格：铁丝网格架,黑色铁丝网架，喷漆加槽钢固定</v>
      </c>
      <c r="G13" s="20" t="s">
        <v>67</v>
      </c>
      <c r="H13" s="23" t="s">
        <v>260</v>
      </c>
      <c r="I13" s="34">
        <v>170</v>
      </c>
    </row>
    <row r="14" spans="1:9" ht="17">
      <c r="A14" s="18" t="s">
        <v>284</v>
      </c>
      <c r="B14" s="18" t="s">
        <v>256</v>
      </c>
      <c r="C14" s="19" t="s">
        <v>285</v>
      </c>
      <c r="D14" s="19" t="s">
        <v>286</v>
      </c>
      <c r="E14" s="29"/>
      <c r="F14" s="22" t="str">
        <f>"规格："&amp;D14</f>
        <v>规格：18工字钢</v>
      </c>
      <c r="G14" s="19" t="s">
        <v>121</v>
      </c>
      <c r="H14" s="23" t="s">
        <v>260</v>
      </c>
      <c r="I14" s="34">
        <v>120</v>
      </c>
    </row>
    <row r="15" spans="1:9" ht="17">
      <c r="A15" s="18" t="s">
        <v>287</v>
      </c>
      <c r="B15" s="19" t="s">
        <v>256</v>
      </c>
      <c r="C15" s="19" t="s">
        <v>285</v>
      </c>
      <c r="D15" s="19" t="s">
        <v>288</v>
      </c>
      <c r="E15" s="29"/>
      <c r="F15" s="22" t="str">
        <f>"规格："&amp;D15</f>
        <v>规格：20工字钢</v>
      </c>
      <c r="G15" s="19" t="s">
        <v>121</v>
      </c>
      <c r="H15" s="23" t="s">
        <v>260</v>
      </c>
      <c r="I15" s="34">
        <v>170</v>
      </c>
    </row>
    <row r="16" spans="1:9" ht="17">
      <c r="A16" s="18" t="s">
        <v>289</v>
      </c>
      <c r="B16" s="19" t="s">
        <v>256</v>
      </c>
      <c r="C16" s="19" t="s">
        <v>285</v>
      </c>
      <c r="D16" s="19" t="s">
        <v>290</v>
      </c>
      <c r="E16" s="29" t="s">
        <v>291</v>
      </c>
      <c r="F16" s="22" t="str">
        <f t="shared" ref="F16:F69" si="1">"规格："&amp;D16&amp;","&amp;E16</f>
        <v>规格：25工字钢,二层结构</v>
      </c>
      <c r="G16" s="19" t="s">
        <v>121</v>
      </c>
      <c r="H16" s="23" t="s">
        <v>260</v>
      </c>
      <c r="I16" s="34">
        <v>280</v>
      </c>
    </row>
    <row r="17" spans="1:9" ht="17">
      <c r="A17" s="18" t="s">
        <v>292</v>
      </c>
      <c r="B17" s="19" t="s">
        <v>256</v>
      </c>
      <c r="C17" s="19" t="s">
        <v>285</v>
      </c>
      <c r="D17" s="19" t="s">
        <v>293</v>
      </c>
      <c r="E17" s="29" t="s">
        <v>294</v>
      </c>
      <c r="F17" s="22" t="str">
        <f t="shared" si="1"/>
        <v>规格：U型钢,壁厚3mm</v>
      </c>
      <c r="G17" s="19" t="s">
        <v>121</v>
      </c>
      <c r="H17" s="23" t="s">
        <v>260</v>
      </c>
      <c r="I17" s="34">
        <v>90</v>
      </c>
    </row>
    <row r="18" spans="1:9" ht="17">
      <c r="A18" s="18" t="s">
        <v>295</v>
      </c>
      <c r="B18" s="19" t="s">
        <v>256</v>
      </c>
      <c r="C18" s="19" t="s">
        <v>285</v>
      </c>
      <c r="D18" s="19" t="s">
        <v>296</v>
      </c>
      <c r="E18" s="29" t="s">
        <v>297</v>
      </c>
      <c r="F18" s="22" t="str">
        <f t="shared" si="1"/>
        <v>规格：16U型钢,壁厚8mm</v>
      </c>
      <c r="G18" s="19" t="s">
        <v>121</v>
      </c>
      <c r="H18" s="23" t="s">
        <v>260</v>
      </c>
      <c r="I18" s="34">
        <v>120</v>
      </c>
    </row>
    <row r="19" spans="1:9" ht="17">
      <c r="A19" s="18" t="s">
        <v>298</v>
      </c>
      <c r="B19" s="19" t="s">
        <v>256</v>
      </c>
      <c r="C19" s="19" t="s">
        <v>285</v>
      </c>
      <c r="D19" s="19" t="s">
        <v>299</v>
      </c>
      <c r="E19" s="29" t="s">
        <v>300</v>
      </c>
      <c r="F19" s="22" t="str">
        <f t="shared" si="1"/>
        <v>规格：32U型钢,壁厚10mm</v>
      </c>
      <c r="G19" s="19" t="s">
        <v>121</v>
      </c>
      <c r="H19" s="23" t="s">
        <v>260</v>
      </c>
      <c r="I19" s="34">
        <v>140</v>
      </c>
    </row>
    <row r="20" spans="1:9" ht="17">
      <c r="A20" s="18" t="s">
        <v>301</v>
      </c>
      <c r="B20" s="19" t="s">
        <v>256</v>
      </c>
      <c r="C20" s="19" t="s">
        <v>285</v>
      </c>
      <c r="D20" s="19" t="s">
        <v>302</v>
      </c>
      <c r="E20" s="29" t="s">
        <v>297</v>
      </c>
      <c r="F20" s="22" t="str">
        <f t="shared" si="1"/>
        <v>规格：30*30方钢,壁厚8mm</v>
      </c>
      <c r="G20" s="19" t="s">
        <v>121</v>
      </c>
      <c r="H20" s="23" t="s">
        <v>260</v>
      </c>
      <c r="I20" s="34">
        <v>88</v>
      </c>
    </row>
    <row r="21" spans="1:9" ht="17">
      <c r="A21" s="18" t="s">
        <v>303</v>
      </c>
      <c r="B21" s="19" t="s">
        <v>256</v>
      </c>
      <c r="C21" s="19" t="s">
        <v>285</v>
      </c>
      <c r="D21" s="20" t="s">
        <v>273</v>
      </c>
      <c r="E21" s="21" t="s">
        <v>304</v>
      </c>
      <c r="F21" s="22" t="str">
        <f t="shared" si="1"/>
        <v>规格：桁架,200mm*200mm桁架</v>
      </c>
      <c r="G21" s="20" t="s">
        <v>67</v>
      </c>
      <c r="H21" s="23" t="s">
        <v>260</v>
      </c>
      <c r="I21" s="34">
        <v>65</v>
      </c>
    </row>
    <row r="22" spans="1:9" ht="17">
      <c r="A22" s="18" t="s">
        <v>305</v>
      </c>
      <c r="B22" s="19" t="s">
        <v>256</v>
      </c>
      <c r="C22" s="19" t="s">
        <v>285</v>
      </c>
      <c r="D22" s="20" t="s">
        <v>306</v>
      </c>
      <c r="E22" s="21" t="s">
        <v>307</v>
      </c>
      <c r="F22" s="22" t="str">
        <f t="shared" si="1"/>
        <v>规格：20mm方管,壁厚1.5mm</v>
      </c>
      <c r="G22" s="20" t="s">
        <v>121</v>
      </c>
      <c r="H22" s="23" t="s">
        <v>260</v>
      </c>
      <c r="I22" s="34">
        <v>5</v>
      </c>
    </row>
    <row r="23" spans="1:9" ht="17">
      <c r="A23" s="18" t="s">
        <v>308</v>
      </c>
      <c r="B23" s="19" t="s">
        <v>256</v>
      </c>
      <c r="C23" s="19" t="s">
        <v>285</v>
      </c>
      <c r="D23" s="20" t="s">
        <v>309</v>
      </c>
      <c r="E23" s="21" t="s">
        <v>307</v>
      </c>
      <c r="F23" s="22" t="str">
        <f t="shared" si="1"/>
        <v>规格：40mm方管,壁厚1.5mm</v>
      </c>
      <c r="G23" s="20" t="s">
        <v>121</v>
      </c>
      <c r="H23" s="23" t="s">
        <v>260</v>
      </c>
      <c r="I23" s="34">
        <v>15</v>
      </c>
    </row>
    <row r="24" spans="1:9" ht="17">
      <c r="A24" s="18" t="s">
        <v>310</v>
      </c>
      <c r="B24" s="19" t="s">
        <v>256</v>
      </c>
      <c r="C24" s="20" t="s">
        <v>311</v>
      </c>
      <c r="D24" s="20" t="s">
        <v>312</v>
      </c>
      <c r="E24" s="21" t="s">
        <v>313</v>
      </c>
      <c r="F24" s="22" t="str">
        <f t="shared" si="1"/>
        <v>规格：40方通焊接,壁厚1.2mm</v>
      </c>
      <c r="G24" s="20" t="s">
        <v>314</v>
      </c>
      <c r="H24" s="23" t="s">
        <v>260</v>
      </c>
      <c r="I24" s="34">
        <v>40</v>
      </c>
    </row>
    <row r="25" spans="1:9" ht="17">
      <c r="A25" s="18" t="s">
        <v>315</v>
      </c>
      <c r="B25" s="19" t="s">
        <v>256</v>
      </c>
      <c r="C25" s="20" t="s">
        <v>311</v>
      </c>
      <c r="D25" s="20" t="s">
        <v>316</v>
      </c>
      <c r="E25" s="21" t="s">
        <v>317</v>
      </c>
      <c r="F25" s="22" t="str">
        <f t="shared" si="1"/>
        <v>规格：80方柱,铝制银料（4槽/8槽）</v>
      </c>
      <c r="G25" s="20" t="s">
        <v>314</v>
      </c>
      <c r="H25" s="23" t="s">
        <v>260</v>
      </c>
      <c r="I25" s="34">
        <v>120</v>
      </c>
    </row>
    <row r="26" spans="1:9" ht="17">
      <c r="A26" s="18" t="s">
        <v>318</v>
      </c>
      <c r="B26" s="19" t="s">
        <v>256</v>
      </c>
      <c r="C26" s="20" t="s">
        <v>311</v>
      </c>
      <c r="D26" s="20" t="s">
        <v>319</v>
      </c>
      <c r="E26" s="21" t="s">
        <v>317</v>
      </c>
      <c r="F26" s="22" t="str">
        <f t="shared" si="1"/>
        <v>规格：40方柱,铝制银料（4槽/8槽）</v>
      </c>
      <c r="G26" s="20" t="s">
        <v>314</v>
      </c>
      <c r="H26" s="23" t="s">
        <v>260</v>
      </c>
      <c r="I26" s="34">
        <v>80</v>
      </c>
    </row>
    <row r="27" spans="1:9" ht="17">
      <c r="A27" s="18" t="s">
        <v>320</v>
      </c>
      <c r="B27" s="19" t="s">
        <v>256</v>
      </c>
      <c r="C27" s="20" t="s">
        <v>311</v>
      </c>
      <c r="D27" s="20" t="s">
        <v>321</v>
      </c>
      <c r="E27" s="21" t="s">
        <v>322</v>
      </c>
      <c r="F27" s="22" t="str">
        <f t="shared" si="1"/>
        <v>规格：八棱柱,铝制银料（带调节脚）</v>
      </c>
      <c r="G27" s="20" t="s">
        <v>314</v>
      </c>
      <c r="H27" s="23" t="s">
        <v>260</v>
      </c>
      <c r="I27" s="34">
        <v>80</v>
      </c>
    </row>
    <row r="28" spans="1:9" ht="17">
      <c r="A28" s="18" t="s">
        <v>323</v>
      </c>
      <c r="B28" s="19" t="s">
        <v>256</v>
      </c>
      <c r="C28" s="20" t="s">
        <v>311</v>
      </c>
      <c r="D28" s="20" t="s">
        <v>324</v>
      </c>
      <c r="E28" s="21" t="s">
        <v>325</v>
      </c>
      <c r="F28" s="22" t="str">
        <f t="shared" si="1"/>
        <v>规格：扁铝,铝制银料，5cm宽</v>
      </c>
      <c r="G28" s="20" t="s">
        <v>314</v>
      </c>
      <c r="H28" s="23" t="s">
        <v>260</v>
      </c>
      <c r="I28" s="34">
        <v>60</v>
      </c>
    </row>
    <row r="29" spans="1:9" ht="17">
      <c r="A29" s="18" t="s">
        <v>326</v>
      </c>
      <c r="B29" s="19" t="s">
        <v>256</v>
      </c>
      <c r="C29" s="19" t="s">
        <v>327</v>
      </c>
      <c r="D29" s="20" t="s">
        <v>328</v>
      </c>
      <c r="E29" s="29" t="s">
        <v>329</v>
      </c>
      <c r="F29" s="22" t="str">
        <f t="shared" si="1"/>
        <v>规格：防火板,国产，厚度3mm</v>
      </c>
      <c r="G29" s="20" t="s">
        <v>67</v>
      </c>
      <c r="H29" s="23" t="s">
        <v>260</v>
      </c>
      <c r="I29" s="34">
        <v>60</v>
      </c>
    </row>
    <row r="30" spans="1:9" ht="17">
      <c r="A30" s="18" t="s">
        <v>330</v>
      </c>
      <c r="B30" s="18" t="s">
        <v>256</v>
      </c>
      <c r="C30" s="19" t="s">
        <v>327</v>
      </c>
      <c r="D30" s="20" t="s">
        <v>331</v>
      </c>
      <c r="E30" s="21" t="s">
        <v>332</v>
      </c>
      <c r="F30" s="22" t="str">
        <f t="shared" si="1"/>
        <v>规格：铝塑板,国产，单面板</v>
      </c>
      <c r="G30" s="20" t="s">
        <v>67</v>
      </c>
      <c r="H30" s="23" t="s">
        <v>260</v>
      </c>
      <c r="I30" s="34">
        <v>117</v>
      </c>
    </row>
    <row r="31" spans="1:9" ht="17">
      <c r="A31" s="18" t="s">
        <v>333</v>
      </c>
      <c r="B31" s="18" t="s">
        <v>256</v>
      </c>
      <c r="C31" s="19" t="s">
        <v>327</v>
      </c>
      <c r="D31" s="20" t="s">
        <v>334</v>
      </c>
      <c r="E31" s="21" t="s">
        <v>335</v>
      </c>
      <c r="F31" s="22" t="str">
        <f t="shared" si="1"/>
        <v>规格：丙烯涂料,国产,一般品牌、无味环保</v>
      </c>
      <c r="G31" s="20" t="s">
        <v>67</v>
      </c>
      <c r="H31" s="23" t="s">
        <v>260</v>
      </c>
      <c r="I31" s="34">
        <v>60</v>
      </c>
    </row>
    <row r="32" spans="1:9" ht="17">
      <c r="A32" s="18" t="s">
        <v>336</v>
      </c>
      <c r="B32" s="18" t="s">
        <v>256</v>
      </c>
      <c r="C32" s="19" t="s">
        <v>327</v>
      </c>
      <c r="D32" s="20" t="s">
        <v>337</v>
      </c>
      <c r="E32" s="21" t="s">
        <v>335</v>
      </c>
      <c r="F32" s="22" t="str">
        <f t="shared" si="1"/>
        <v>规格：乳胶漆,国产,一般品牌、无味环保</v>
      </c>
      <c r="G32" s="20" t="s">
        <v>67</v>
      </c>
      <c r="H32" s="23" t="s">
        <v>260</v>
      </c>
      <c r="I32" s="34">
        <v>60</v>
      </c>
    </row>
    <row r="33" spans="1:9" ht="17">
      <c r="A33" s="18" t="s">
        <v>338</v>
      </c>
      <c r="B33" s="18" t="s">
        <v>256</v>
      </c>
      <c r="C33" s="19" t="s">
        <v>327</v>
      </c>
      <c r="D33" s="20" t="s">
        <v>339</v>
      </c>
      <c r="E33" s="21" t="s">
        <v>340</v>
      </c>
      <c r="F33" s="22" t="str">
        <f t="shared" si="1"/>
        <v>规格：墙纸,国产，单色</v>
      </c>
      <c r="G33" s="20" t="s">
        <v>67</v>
      </c>
      <c r="H33" s="23" t="s">
        <v>260</v>
      </c>
      <c r="I33" s="34">
        <v>45</v>
      </c>
    </row>
    <row r="34" spans="1:9" ht="17">
      <c r="A34" s="18" t="s">
        <v>341</v>
      </c>
      <c r="B34" s="18" t="s">
        <v>256</v>
      </c>
      <c r="C34" s="19" t="s">
        <v>327</v>
      </c>
      <c r="D34" s="20" t="s">
        <v>342</v>
      </c>
      <c r="E34" s="21" t="s">
        <v>343</v>
      </c>
      <c r="F34" s="22" t="str">
        <f t="shared" si="1"/>
        <v>规格：喷漆,金属漆，三层喷漆</v>
      </c>
      <c r="G34" s="20" t="s">
        <v>67</v>
      </c>
      <c r="H34" s="23" t="s">
        <v>260</v>
      </c>
      <c r="I34" s="34">
        <v>180</v>
      </c>
    </row>
    <row r="35" spans="1:9" ht="17">
      <c r="A35" s="18" t="s">
        <v>344</v>
      </c>
      <c r="B35" s="18" t="s">
        <v>256</v>
      </c>
      <c r="C35" s="19" t="s">
        <v>327</v>
      </c>
      <c r="D35" s="20" t="s">
        <v>345</v>
      </c>
      <c r="E35" s="21" t="s">
        <v>346</v>
      </c>
      <c r="F35" s="22" t="str">
        <f t="shared" si="1"/>
        <v>规格：烤漆,三层烤漆,普通品牌</v>
      </c>
      <c r="G35" s="20" t="s">
        <v>67</v>
      </c>
      <c r="H35" s="23" t="s">
        <v>260</v>
      </c>
      <c r="I35" s="34">
        <v>220</v>
      </c>
    </row>
    <row r="36" spans="1:9" ht="17">
      <c r="A36" s="18" t="s">
        <v>347</v>
      </c>
      <c r="B36" s="18" t="s">
        <v>256</v>
      </c>
      <c r="C36" s="19" t="s">
        <v>327</v>
      </c>
      <c r="D36" s="20" t="s">
        <v>348</v>
      </c>
      <c r="E36" s="21" t="s">
        <v>349</v>
      </c>
      <c r="F36" s="22" t="str">
        <f t="shared" si="1"/>
        <v>规格：防火涂料,中南等国产品牌</v>
      </c>
      <c r="G36" s="20" t="s">
        <v>67</v>
      </c>
      <c r="H36" s="23" t="s">
        <v>260</v>
      </c>
      <c r="I36" s="34">
        <v>40</v>
      </c>
    </row>
    <row r="37" spans="1:9" ht="17">
      <c r="A37" s="18" t="s">
        <v>350</v>
      </c>
      <c r="B37" s="18" t="s">
        <v>256</v>
      </c>
      <c r="C37" s="19" t="s">
        <v>327</v>
      </c>
      <c r="D37" s="20" t="s">
        <v>351</v>
      </c>
      <c r="E37" s="21" t="s">
        <v>349</v>
      </c>
      <c r="F37" s="22" t="str">
        <f t="shared" si="1"/>
        <v>规格：木质防水漆,中南等国产品牌</v>
      </c>
      <c r="G37" s="20" t="s">
        <v>67</v>
      </c>
      <c r="H37" s="23" t="s">
        <v>260</v>
      </c>
      <c r="I37" s="34">
        <v>70</v>
      </c>
    </row>
    <row r="38" spans="1:9" ht="17">
      <c r="A38" s="18" t="s">
        <v>352</v>
      </c>
      <c r="B38" s="18" t="s">
        <v>256</v>
      </c>
      <c r="C38" s="19" t="s">
        <v>327</v>
      </c>
      <c r="D38" s="20" t="s">
        <v>353</v>
      </c>
      <c r="E38" s="21" t="s">
        <v>354</v>
      </c>
      <c r="F38" s="22" t="str">
        <f t="shared" si="1"/>
        <v>规格：亚克力,国产 3mm</v>
      </c>
      <c r="G38" s="20" t="s">
        <v>67</v>
      </c>
      <c r="H38" s="23" t="s">
        <v>260</v>
      </c>
      <c r="I38" s="34">
        <v>100</v>
      </c>
    </row>
    <row r="39" spans="1:9" ht="17">
      <c r="A39" s="18" t="s">
        <v>355</v>
      </c>
      <c r="B39" s="18" t="s">
        <v>256</v>
      </c>
      <c r="C39" s="19" t="s">
        <v>327</v>
      </c>
      <c r="D39" s="20" t="s">
        <v>353</v>
      </c>
      <c r="E39" s="21" t="s">
        <v>356</v>
      </c>
      <c r="F39" s="22" t="str">
        <f t="shared" si="1"/>
        <v>规格：亚克力,国产 5mm</v>
      </c>
      <c r="G39" s="20" t="s">
        <v>67</v>
      </c>
      <c r="H39" s="23" t="s">
        <v>260</v>
      </c>
      <c r="I39" s="34">
        <v>175</v>
      </c>
    </row>
    <row r="40" spans="1:9" ht="17">
      <c r="A40" s="18" t="s">
        <v>357</v>
      </c>
      <c r="B40" s="18" t="s">
        <v>256</v>
      </c>
      <c r="C40" s="19" t="s">
        <v>327</v>
      </c>
      <c r="D40" s="20" t="s">
        <v>353</v>
      </c>
      <c r="E40" s="21" t="s">
        <v>358</v>
      </c>
      <c r="F40" s="22" t="str">
        <f t="shared" si="1"/>
        <v>规格：亚克力,国产 10mm</v>
      </c>
      <c r="G40" s="20" t="s">
        <v>67</v>
      </c>
      <c r="H40" s="23" t="s">
        <v>260</v>
      </c>
      <c r="I40" s="34">
        <v>350</v>
      </c>
    </row>
    <row r="41" spans="1:9" ht="17">
      <c r="A41" s="18" t="s">
        <v>359</v>
      </c>
      <c r="B41" s="18" t="s">
        <v>256</v>
      </c>
      <c r="C41" s="19" t="s">
        <v>327</v>
      </c>
      <c r="D41" s="19" t="s">
        <v>360</v>
      </c>
      <c r="E41" s="29" t="s">
        <v>361</v>
      </c>
      <c r="F41" s="22" t="str">
        <f t="shared" si="1"/>
        <v>规格：钢化玻璃,青玻-厚度8mm</v>
      </c>
      <c r="G41" s="20" t="s">
        <v>67</v>
      </c>
      <c r="H41" s="23" t="s">
        <v>260</v>
      </c>
      <c r="I41" s="34">
        <v>160</v>
      </c>
    </row>
    <row r="42" spans="1:9" ht="17">
      <c r="A42" s="18" t="s">
        <v>362</v>
      </c>
      <c r="B42" s="18" t="s">
        <v>256</v>
      </c>
      <c r="C42" s="19" t="s">
        <v>327</v>
      </c>
      <c r="D42" s="19" t="s">
        <v>360</v>
      </c>
      <c r="E42" s="30" t="s">
        <v>363</v>
      </c>
      <c r="F42" s="22" t="str">
        <f t="shared" si="1"/>
        <v>规格：钢化玻璃,普通清玻璃10mm钢化</v>
      </c>
      <c r="G42" s="20" t="s">
        <v>67</v>
      </c>
      <c r="H42" s="23" t="s">
        <v>260</v>
      </c>
      <c r="I42" s="34">
        <v>180</v>
      </c>
    </row>
    <row r="43" spans="1:9" ht="17">
      <c r="A43" s="18" t="s">
        <v>364</v>
      </c>
      <c r="B43" s="18" t="s">
        <v>256</v>
      </c>
      <c r="C43" s="19" t="s">
        <v>327</v>
      </c>
      <c r="D43" s="19" t="s">
        <v>360</v>
      </c>
      <c r="E43" s="30" t="s">
        <v>365</v>
      </c>
      <c r="F43" s="22" t="str">
        <f t="shared" si="1"/>
        <v>规格：钢化玻璃,普通清玻璃12mm钢化</v>
      </c>
      <c r="G43" s="20" t="s">
        <v>67</v>
      </c>
      <c r="H43" s="23" t="s">
        <v>260</v>
      </c>
      <c r="I43" s="34">
        <v>200</v>
      </c>
    </row>
    <row r="44" spans="1:9" ht="17">
      <c r="A44" s="18" t="s">
        <v>366</v>
      </c>
      <c r="B44" s="18" t="s">
        <v>256</v>
      </c>
      <c r="C44" s="19" t="s">
        <v>327</v>
      </c>
      <c r="D44" s="19" t="s">
        <v>360</v>
      </c>
      <c r="E44" s="30" t="s">
        <v>367</v>
      </c>
      <c r="F44" s="22" t="str">
        <f t="shared" si="1"/>
        <v>规格：钢化玻璃,普通清玻璃15mm钢化</v>
      </c>
      <c r="G44" s="20" t="s">
        <v>67</v>
      </c>
      <c r="H44" s="23" t="s">
        <v>260</v>
      </c>
      <c r="I44" s="34">
        <v>300</v>
      </c>
    </row>
    <row r="45" spans="1:9" ht="17">
      <c r="A45" s="18" t="s">
        <v>368</v>
      </c>
      <c r="B45" s="19" t="s">
        <v>256</v>
      </c>
      <c r="C45" s="19" t="s">
        <v>327</v>
      </c>
      <c r="D45" s="19" t="s">
        <v>360</v>
      </c>
      <c r="E45" s="30" t="s">
        <v>369</v>
      </c>
      <c r="F45" s="22" t="str">
        <f t="shared" si="1"/>
        <v>规格：钢化玻璃,超白玻璃10mm钢化</v>
      </c>
      <c r="G45" s="20" t="s">
        <v>67</v>
      </c>
      <c r="H45" s="23" t="s">
        <v>260</v>
      </c>
      <c r="I45" s="34">
        <v>280</v>
      </c>
    </row>
    <row r="46" spans="1:9" ht="17">
      <c r="A46" s="18" t="s">
        <v>370</v>
      </c>
      <c r="B46" s="19" t="s">
        <v>256</v>
      </c>
      <c r="C46" s="19" t="s">
        <v>327</v>
      </c>
      <c r="D46" s="19" t="s">
        <v>360</v>
      </c>
      <c r="E46" s="30" t="s">
        <v>371</v>
      </c>
      <c r="F46" s="22" t="str">
        <f t="shared" si="1"/>
        <v>规格：钢化玻璃,超白玻璃12mm钢化</v>
      </c>
      <c r="G46" s="20" t="s">
        <v>67</v>
      </c>
      <c r="H46" s="23" t="s">
        <v>260</v>
      </c>
      <c r="I46" s="34">
        <v>300</v>
      </c>
    </row>
    <row r="47" spans="1:9" ht="17">
      <c r="A47" s="18" t="s">
        <v>372</v>
      </c>
      <c r="B47" s="19" t="s">
        <v>256</v>
      </c>
      <c r="C47" s="19" t="s">
        <v>327</v>
      </c>
      <c r="D47" s="19" t="s">
        <v>360</v>
      </c>
      <c r="E47" s="30" t="s">
        <v>373</v>
      </c>
      <c r="F47" s="22" t="str">
        <f t="shared" si="1"/>
        <v>规格：钢化玻璃,超白玻璃15mm钢化</v>
      </c>
      <c r="G47" s="20" t="s">
        <v>67</v>
      </c>
      <c r="H47" s="23" t="s">
        <v>260</v>
      </c>
      <c r="I47" s="34">
        <v>380</v>
      </c>
    </row>
    <row r="48" spans="1:9" ht="17">
      <c r="A48" s="18" t="s">
        <v>374</v>
      </c>
      <c r="B48" s="19" t="s">
        <v>256</v>
      </c>
      <c r="C48" s="19" t="s">
        <v>327</v>
      </c>
      <c r="D48" s="19" t="s">
        <v>375</v>
      </c>
      <c r="E48" s="30" t="s">
        <v>376</v>
      </c>
      <c r="F48" s="22" t="str">
        <f t="shared" si="1"/>
        <v>规格：有色玻璃,白镜5mm</v>
      </c>
      <c r="G48" s="20" t="s">
        <v>67</v>
      </c>
      <c r="H48" s="23" t="s">
        <v>260</v>
      </c>
      <c r="I48" s="34">
        <v>75</v>
      </c>
    </row>
    <row r="49" spans="1:9" ht="17">
      <c r="A49" s="18" t="s">
        <v>377</v>
      </c>
      <c r="B49" s="19" t="s">
        <v>256</v>
      </c>
      <c r="C49" s="19" t="s">
        <v>327</v>
      </c>
      <c r="D49" s="19" t="s">
        <v>375</v>
      </c>
      <c r="E49" s="30" t="s">
        <v>378</v>
      </c>
      <c r="F49" s="22" t="str">
        <f t="shared" si="1"/>
        <v>规格：有色玻璃,灰镜5mm</v>
      </c>
      <c r="G49" s="20" t="s">
        <v>67</v>
      </c>
      <c r="H49" s="23" t="s">
        <v>260</v>
      </c>
      <c r="I49" s="34">
        <v>120</v>
      </c>
    </row>
    <row r="50" spans="1:9" ht="17">
      <c r="A50" s="18" t="s">
        <v>379</v>
      </c>
      <c r="B50" s="19" t="s">
        <v>256</v>
      </c>
      <c r="C50" s="19" t="s">
        <v>327</v>
      </c>
      <c r="D50" s="19" t="s">
        <v>375</v>
      </c>
      <c r="E50" s="30" t="s">
        <v>380</v>
      </c>
      <c r="F50" s="22" t="str">
        <f t="shared" si="1"/>
        <v>规格：有色玻璃,金镜5mm</v>
      </c>
      <c r="G50" s="20" t="s">
        <v>67</v>
      </c>
      <c r="H50" s="23" t="s">
        <v>260</v>
      </c>
      <c r="I50" s="34">
        <v>130</v>
      </c>
    </row>
    <row r="51" spans="1:9" ht="17">
      <c r="A51" s="18" t="s">
        <v>381</v>
      </c>
      <c r="B51" s="19" t="s">
        <v>256</v>
      </c>
      <c r="C51" s="19" t="s">
        <v>327</v>
      </c>
      <c r="D51" s="19" t="s">
        <v>375</v>
      </c>
      <c r="E51" s="30" t="s">
        <v>382</v>
      </c>
      <c r="F51" s="22" t="str">
        <f t="shared" si="1"/>
        <v>规格：有色玻璃,茶镜5mm</v>
      </c>
      <c r="G51" s="20" t="s">
        <v>67</v>
      </c>
      <c r="H51" s="23" t="s">
        <v>260</v>
      </c>
      <c r="I51" s="34">
        <v>130</v>
      </c>
    </row>
    <row r="52" spans="1:9" ht="17">
      <c r="A52" s="18" t="s">
        <v>383</v>
      </c>
      <c r="B52" s="19" t="s">
        <v>256</v>
      </c>
      <c r="C52" s="19" t="s">
        <v>327</v>
      </c>
      <c r="D52" s="19" t="s">
        <v>375</v>
      </c>
      <c r="E52" s="30" t="s">
        <v>384</v>
      </c>
      <c r="F52" s="22" t="str">
        <f t="shared" si="1"/>
        <v>规格：有色玻璃,黑镜5mm</v>
      </c>
      <c r="G52" s="20" t="s">
        <v>67</v>
      </c>
      <c r="H52" s="23" t="s">
        <v>260</v>
      </c>
      <c r="I52" s="34">
        <v>200</v>
      </c>
    </row>
    <row r="53" spans="1:9" ht="17">
      <c r="A53" s="18" t="s">
        <v>385</v>
      </c>
      <c r="B53" s="19" t="s">
        <v>256</v>
      </c>
      <c r="C53" s="19" t="s">
        <v>327</v>
      </c>
      <c r="D53" s="19" t="s">
        <v>375</v>
      </c>
      <c r="E53" s="30" t="s">
        <v>386</v>
      </c>
      <c r="F53" s="22" t="str">
        <f t="shared" si="1"/>
        <v>规格：有色玻璃,单面镜5mm</v>
      </c>
      <c r="G53" s="20" t="s">
        <v>67</v>
      </c>
      <c r="H53" s="23" t="s">
        <v>260</v>
      </c>
      <c r="I53" s="34">
        <v>110</v>
      </c>
    </row>
    <row r="54" spans="1:9" ht="17">
      <c r="A54" s="18" t="s">
        <v>387</v>
      </c>
      <c r="B54" s="19" t="s">
        <v>256</v>
      </c>
      <c r="C54" s="19" t="s">
        <v>327</v>
      </c>
      <c r="D54" s="20" t="s">
        <v>388</v>
      </c>
      <c r="E54" s="21" t="s">
        <v>389</v>
      </c>
      <c r="F54" s="22" t="str">
        <f t="shared" si="1"/>
        <v>规格：KT板,亚展A类板</v>
      </c>
      <c r="G54" s="20" t="s">
        <v>67</v>
      </c>
      <c r="H54" s="23" t="s">
        <v>260</v>
      </c>
      <c r="I54" s="34">
        <v>18</v>
      </c>
    </row>
    <row r="55" spans="1:9" ht="17">
      <c r="A55" s="18" t="s">
        <v>390</v>
      </c>
      <c r="B55" s="19" t="s">
        <v>256</v>
      </c>
      <c r="C55" s="19" t="s">
        <v>327</v>
      </c>
      <c r="D55" s="20" t="s">
        <v>391</v>
      </c>
      <c r="E55" s="21" t="s">
        <v>392</v>
      </c>
      <c r="F55" s="22" t="str">
        <f t="shared" si="1"/>
        <v>规格：展板,白色PVC展板，3.2mm</v>
      </c>
      <c r="G55" s="20" t="s">
        <v>67</v>
      </c>
      <c r="H55" s="23" t="s">
        <v>260</v>
      </c>
      <c r="I55" s="34">
        <v>90</v>
      </c>
    </row>
    <row r="56" spans="1:9" ht="17">
      <c r="A56" s="18" t="s">
        <v>393</v>
      </c>
      <c r="B56" s="19" t="s">
        <v>256</v>
      </c>
      <c r="C56" s="19" t="s">
        <v>327</v>
      </c>
      <c r="D56" s="19" t="s">
        <v>394</v>
      </c>
      <c r="E56" s="29" t="s">
        <v>395</v>
      </c>
      <c r="F56" s="22" t="str">
        <f t="shared" si="1"/>
        <v>规格：不锈钢,304 镜面</v>
      </c>
      <c r="G56" s="19" t="s">
        <v>67</v>
      </c>
      <c r="H56" s="23" t="s">
        <v>260</v>
      </c>
      <c r="I56" s="34">
        <v>120</v>
      </c>
    </row>
    <row r="57" spans="1:9" ht="17">
      <c r="A57" s="18" t="s">
        <v>396</v>
      </c>
      <c r="B57" s="19" t="s">
        <v>256</v>
      </c>
      <c r="C57" s="19" t="s">
        <v>327</v>
      </c>
      <c r="D57" s="20" t="s">
        <v>397</v>
      </c>
      <c r="E57" s="21" t="s">
        <v>398</v>
      </c>
      <c r="F57" s="22" t="str">
        <f t="shared" si="1"/>
        <v>规格：水泥板,8mm</v>
      </c>
      <c r="G57" s="20" t="s">
        <v>67</v>
      </c>
      <c r="H57" s="23" t="s">
        <v>260</v>
      </c>
      <c r="I57" s="34">
        <v>80</v>
      </c>
    </row>
    <row r="58" spans="1:9" ht="17">
      <c r="A58" s="18" t="s">
        <v>399</v>
      </c>
      <c r="B58" s="19" t="s">
        <v>256</v>
      </c>
      <c r="C58" s="19" t="s">
        <v>327</v>
      </c>
      <c r="D58" s="20" t="s">
        <v>400</v>
      </c>
      <c r="E58" s="21" t="s">
        <v>401</v>
      </c>
      <c r="F58" s="22" t="str">
        <f t="shared" si="1"/>
        <v>规格：波音片,韩国进口LG或三星品牌</v>
      </c>
      <c r="G58" s="20" t="s">
        <v>67</v>
      </c>
      <c r="H58" s="23" t="s">
        <v>260</v>
      </c>
      <c r="I58" s="34">
        <v>60</v>
      </c>
    </row>
    <row r="59" spans="1:9" ht="17">
      <c r="A59" s="18" t="s">
        <v>402</v>
      </c>
      <c r="B59" s="19" t="s">
        <v>256</v>
      </c>
      <c r="C59" s="19" t="s">
        <v>327</v>
      </c>
      <c r="D59" s="20" t="s">
        <v>403</v>
      </c>
      <c r="E59" s="21" t="s">
        <v>398</v>
      </c>
      <c r="F59" s="22" t="str">
        <f t="shared" si="1"/>
        <v>规格：文化石,8mm</v>
      </c>
      <c r="G59" s="20" t="s">
        <v>67</v>
      </c>
      <c r="H59" s="23" t="s">
        <v>260</v>
      </c>
      <c r="I59" s="34">
        <v>70</v>
      </c>
    </row>
    <row r="60" spans="1:9" ht="17">
      <c r="A60" s="18" t="s">
        <v>404</v>
      </c>
      <c r="B60" s="18" t="s">
        <v>256</v>
      </c>
      <c r="C60" s="19" t="s">
        <v>327</v>
      </c>
      <c r="D60" s="20" t="s">
        <v>405</v>
      </c>
      <c r="E60" s="21" t="s">
        <v>406</v>
      </c>
      <c r="F60" s="22" t="str">
        <f t="shared" si="1"/>
        <v>规格：波纹板,12mm</v>
      </c>
      <c r="G60" s="20" t="s">
        <v>67</v>
      </c>
      <c r="H60" s="23" t="s">
        <v>260</v>
      </c>
      <c r="I60" s="34">
        <v>70</v>
      </c>
    </row>
    <row r="61" spans="1:9" ht="17">
      <c r="A61" s="18" t="s">
        <v>407</v>
      </c>
      <c r="B61" s="18" t="s">
        <v>256</v>
      </c>
      <c r="C61" s="19" t="s">
        <v>327</v>
      </c>
      <c r="D61" s="20" t="s">
        <v>408</v>
      </c>
      <c r="E61" s="21" t="s">
        <v>409</v>
      </c>
      <c r="F61" s="22" t="str">
        <f t="shared" si="1"/>
        <v>规格：仿真植物墙,混搭植物</v>
      </c>
      <c r="G61" s="20" t="s">
        <v>67</v>
      </c>
      <c r="H61" s="23" t="s">
        <v>260</v>
      </c>
      <c r="I61" s="34">
        <v>70</v>
      </c>
    </row>
    <row r="62" spans="1:9" ht="17">
      <c r="A62" s="18" t="s">
        <v>410</v>
      </c>
      <c r="B62" s="18" t="s">
        <v>256</v>
      </c>
      <c r="C62" s="19" t="s">
        <v>327</v>
      </c>
      <c r="D62" s="20" t="s">
        <v>411</v>
      </c>
      <c r="E62" s="21" t="s">
        <v>412</v>
      </c>
      <c r="F62" s="22" t="str">
        <f t="shared" si="1"/>
        <v>规格：油漆,亮面漆</v>
      </c>
      <c r="G62" s="20" t="s">
        <v>67</v>
      </c>
      <c r="H62" s="23" t="s">
        <v>260</v>
      </c>
      <c r="I62" s="34">
        <v>180</v>
      </c>
    </row>
    <row r="63" spans="1:9" ht="17">
      <c r="A63" s="18" t="s">
        <v>413</v>
      </c>
      <c r="B63" s="18" t="s">
        <v>256</v>
      </c>
      <c r="C63" s="20" t="s">
        <v>414</v>
      </c>
      <c r="D63" s="31" t="s">
        <v>415</v>
      </c>
      <c r="E63" s="32" t="s">
        <v>416</v>
      </c>
      <c r="F63" s="22" t="str">
        <f t="shared" si="1"/>
        <v>规格：木制烤漆,高度1米内，含抽屉、开门</v>
      </c>
      <c r="G63" s="20" t="s">
        <v>314</v>
      </c>
      <c r="H63" s="23" t="s">
        <v>260</v>
      </c>
      <c r="I63" s="34">
        <v>650</v>
      </c>
    </row>
    <row r="64" spans="1:9" ht="34">
      <c r="A64" s="18" t="s">
        <v>417</v>
      </c>
      <c r="B64" s="18" t="s">
        <v>256</v>
      </c>
      <c r="C64" s="20" t="s">
        <v>414</v>
      </c>
      <c r="D64" s="31" t="s">
        <v>418</v>
      </c>
      <c r="E64" s="32" t="s">
        <v>416</v>
      </c>
      <c r="F64" s="22" t="str">
        <f t="shared" si="1"/>
        <v>规格：木制防火板,高度1米内，含抽屉、开门</v>
      </c>
      <c r="G64" s="20" t="s">
        <v>314</v>
      </c>
      <c r="H64" s="23" t="s">
        <v>260</v>
      </c>
      <c r="I64" s="34">
        <v>400</v>
      </c>
    </row>
    <row r="65" spans="1:9" ht="34">
      <c r="A65" s="18" t="s">
        <v>419</v>
      </c>
      <c r="B65" s="18" t="s">
        <v>256</v>
      </c>
      <c r="C65" s="20" t="s">
        <v>420</v>
      </c>
      <c r="D65" s="31" t="s">
        <v>415</v>
      </c>
      <c r="E65" s="32" t="s">
        <v>421</v>
      </c>
      <c r="F65" s="22" t="str">
        <f t="shared" si="1"/>
        <v>规格：木制烤漆,高度2.4米内，含抽屉、开门</v>
      </c>
      <c r="G65" s="20" t="s">
        <v>314</v>
      </c>
      <c r="H65" s="23" t="s">
        <v>260</v>
      </c>
      <c r="I65" s="34">
        <v>800</v>
      </c>
    </row>
    <row r="66" spans="1:9" ht="34">
      <c r="A66" s="18" t="s">
        <v>422</v>
      </c>
      <c r="B66" s="18" t="s">
        <v>256</v>
      </c>
      <c r="C66" s="20" t="s">
        <v>420</v>
      </c>
      <c r="D66" s="31" t="s">
        <v>418</v>
      </c>
      <c r="E66" s="32" t="s">
        <v>421</v>
      </c>
      <c r="F66" s="22" t="str">
        <f t="shared" si="1"/>
        <v>规格：木制防火板,高度2.4米内，含抽屉、开门</v>
      </c>
      <c r="G66" s="20" t="s">
        <v>314</v>
      </c>
      <c r="H66" s="23" t="s">
        <v>260</v>
      </c>
      <c r="I66" s="34">
        <v>300</v>
      </c>
    </row>
    <row r="67" spans="1:9" ht="17">
      <c r="A67" s="18" t="s">
        <v>423</v>
      </c>
      <c r="B67" s="36" t="s">
        <v>256</v>
      </c>
      <c r="C67" s="20" t="s">
        <v>420</v>
      </c>
      <c r="D67" s="23" t="s">
        <v>424</v>
      </c>
      <c r="E67" s="22" t="s">
        <v>425</v>
      </c>
      <c r="F67" s="22" t="str">
        <f t="shared" si="1"/>
        <v>规格：特殊要求展柜,发光、拉丝等</v>
      </c>
      <c r="G67" s="23" t="s">
        <v>314</v>
      </c>
      <c r="H67" s="23" t="s">
        <v>260</v>
      </c>
      <c r="I67" s="34">
        <v>600</v>
      </c>
    </row>
    <row r="68" spans="1:9" ht="17">
      <c r="A68" s="18" t="s">
        <v>426</v>
      </c>
      <c r="B68" s="18" t="s">
        <v>256</v>
      </c>
      <c r="C68" s="185" t="s">
        <v>427</v>
      </c>
      <c r="D68" s="20" t="s">
        <v>428</v>
      </c>
      <c r="E68" s="21" t="s">
        <v>429</v>
      </c>
      <c r="F68" s="22" t="str">
        <f t="shared" si="1"/>
        <v>规格：普通展览地毯,3mm</v>
      </c>
      <c r="G68" s="20" t="s">
        <v>67</v>
      </c>
      <c r="H68" s="23" t="s">
        <v>260</v>
      </c>
      <c r="I68" s="34">
        <v>10</v>
      </c>
    </row>
    <row r="69" spans="1:9" ht="17">
      <c r="A69" s="18" t="s">
        <v>430</v>
      </c>
      <c r="B69" s="18" t="s">
        <v>256</v>
      </c>
      <c r="C69" s="186" t="s">
        <v>427</v>
      </c>
      <c r="D69" s="37" t="s">
        <v>431</v>
      </c>
      <c r="E69" s="38" t="s">
        <v>432</v>
      </c>
      <c r="F69" s="39" t="str">
        <f t="shared" si="1"/>
        <v>规格：加厚展览地毯,5-7mm</v>
      </c>
      <c r="G69" s="37" t="s">
        <v>67</v>
      </c>
      <c r="H69" s="36" t="s">
        <v>260</v>
      </c>
      <c r="I69" s="34">
        <v>20</v>
      </c>
    </row>
    <row r="70" spans="1:9" s="2" customFormat="1" ht="17">
      <c r="A70" s="40" t="s">
        <v>80</v>
      </c>
      <c r="B70" s="40" t="s">
        <v>256</v>
      </c>
      <c r="C70" s="187" t="s">
        <v>427</v>
      </c>
      <c r="D70" s="41" t="s">
        <v>433</v>
      </c>
      <c r="E70" s="42"/>
      <c r="F70" s="43" t="str">
        <f>"规格："&amp;D70</f>
        <v>规格：拉绒地毯</v>
      </c>
      <c r="G70" s="41" t="s">
        <v>67</v>
      </c>
      <c r="H70" s="44" t="s">
        <v>260</v>
      </c>
      <c r="I70" s="51">
        <v>25</v>
      </c>
    </row>
    <row r="71" spans="1:9" ht="17">
      <c r="A71" s="18" t="s">
        <v>434</v>
      </c>
      <c r="B71" s="18" t="s">
        <v>256</v>
      </c>
      <c r="C71" s="185" t="s">
        <v>427</v>
      </c>
      <c r="D71" s="20" t="s">
        <v>435</v>
      </c>
      <c r="E71" s="21"/>
      <c r="F71" s="22" t="str">
        <f>"规格："&amp;D71</f>
        <v>规格：圈绒地毯</v>
      </c>
      <c r="G71" s="20" t="s">
        <v>67</v>
      </c>
      <c r="H71" s="23" t="s">
        <v>260</v>
      </c>
      <c r="I71" s="34">
        <v>30</v>
      </c>
    </row>
    <row r="72" spans="1:9" ht="17">
      <c r="A72" s="18" t="s">
        <v>436</v>
      </c>
      <c r="B72" s="18" t="s">
        <v>256</v>
      </c>
      <c r="C72" s="185" t="s">
        <v>427</v>
      </c>
      <c r="D72" s="20" t="s">
        <v>437</v>
      </c>
      <c r="E72" s="21" t="s">
        <v>438</v>
      </c>
      <c r="F72" s="22" t="str">
        <f>"规格："&amp;D72&amp;","&amp;E72</f>
        <v>规格：草皮地毯,5cm以下</v>
      </c>
      <c r="G72" s="20" t="s">
        <v>67</v>
      </c>
      <c r="H72" s="23" t="s">
        <v>260</v>
      </c>
      <c r="I72" s="34">
        <v>40</v>
      </c>
    </row>
    <row r="73" spans="1:9" ht="17">
      <c r="A73" s="18" t="s">
        <v>439</v>
      </c>
      <c r="B73" s="18" t="s">
        <v>256</v>
      </c>
      <c r="C73" s="185" t="s">
        <v>427</v>
      </c>
      <c r="D73" s="20" t="s">
        <v>437</v>
      </c>
      <c r="E73" s="21" t="s">
        <v>440</v>
      </c>
      <c r="F73" s="22" t="str">
        <f>"规格："&amp;D73&amp;","&amp;E73</f>
        <v>规格：草皮地毯,5cm以上</v>
      </c>
      <c r="G73" s="20" t="s">
        <v>67</v>
      </c>
      <c r="H73" s="23" t="s">
        <v>260</v>
      </c>
      <c r="I73" s="34">
        <v>65</v>
      </c>
    </row>
    <row r="74" spans="1:9" ht="17">
      <c r="A74" s="18" t="s">
        <v>441</v>
      </c>
      <c r="B74" s="18" t="s">
        <v>256</v>
      </c>
      <c r="C74" s="185" t="s">
        <v>427</v>
      </c>
      <c r="D74" s="45" t="s">
        <v>442</v>
      </c>
      <c r="E74" s="21" t="s">
        <v>398</v>
      </c>
      <c r="F74" s="22" t="str">
        <f>"规格："&amp;D74&amp;","&amp;E74</f>
        <v>规格：麻底地毯,8mm</v>
      </c>
      <c r="G74" s="20" t="s">
        <v>67</v>
      </c>
      <c r="H74" s="23" t="s">
        <v>260</v>
      </c>
      <c r="I74" s="34">
        <v>65</v>
      </c>
    </row>
    <row r="75" spans="1:9" ht="17">
      <c r="A75" s="18" t="s">
        <v>443</v>
      </c>
      <c r="B75" s="18" t="s">
        <v>256</v>
      </c>
      <c r="C75" s="185" t="s">
        <v>427</v>
      </c>
      <c r="D75" s="45" t="s">
        <v>444</v>
      </c>
      <c r="E75" s="21" t="s">
        <v>406</v>
      </c>
      <c r="F75" s="22" t="str">
        <f>"规格："&amp;D75&amp;","&amp;E75</f>
        <v>规格：长毛麻底地毯,12mm</v>
      </c>
      <c r="G75" s="20" t="s">
        <v>67</v>
      </c>
      <c r="H75" s="23" t="s">
        <v>260</v>
      </c>
      <c r="I75" s="34">
        <v>80</v>
      </c>
    </row>
    <row r="76" spans="1:9" ht="17">
      <c r="A76" s="18" t="s">
        <v>445</v>
      </c>
      <c r="B76" s="18" t="s">
        <v>256</v>
      </c>
      <c r="C76" s="20" t="s">
        <v>446</v>
      </c>
      <c r="D76" s="46" t="s">
        <v>447</v>
      </c>
      <c r="E76" s="47"/>
      <c r="F76" s="22" t="str">
        <f>"规格："&amp;D76</f>
        <v>规格：强化复合木地板/多层板</v>
      </c>
      <c r="G76" s="20" t="s">
        <v>67</v>
      </c>
      <c r="H76" s="23" t="s">
        <v>260</v>
      </c>
      <c r="I76" s="34">
        <v>70</v>
      </c>
    </row>
    <row r="77" spans="1:9" ht="17">
      <c r="A77" s="18" t="s">
        <v>448</v>
      </c>
      <c r="B77" s="18" t="s">
        <v>256</v>
      </c>
      <c r="C77" s="20" t="s">
        <v>446</v>
      </c>
      <c r="D77" s="46" t="s">
        <v>449</v>
      </c>
      <c r="E77" s="47" t="s">
        <v>450</v>
      </c>
      <c r="F77" s="22" t="str">
        <f t="shared" ref="F77:F93" si="2">"规格："&amp;D77&amp;","&amp;E77</f>
        <v>规格：三聚氰铵地板,15mm</v>
      </c>
      <c r="G77" s="20" t="s">
        <v>67</v>
      </c>
      <c r="H77" s="23" t="s">
        <v>260</v>
      </c>
      <c r="I77" s="34">
        <v>120</v>
      </c>
    </row>
    <row r="78" spans="1:9" ht="17">
      <c r="A78" s="18" t="s">
        <v>451</v>
      </c>
      <c r="B78" s="19" t="s">
        <v>256</v>
      </c>
      <c r="C78" s="20" t="s">
        <v>446</v>
      </c>
      <c r="D78" s="46" t="s">
        <v>452</v>
      </c>
      <c r="E78" s="47" t="s">
        <v>450</v>
      </c>
      <c r="F78" s="22" t="str">
        <f t="shared" si="2"/>
        <v>规格：淋油板,15mm</v>
      </c>
      <c r="G78" s="20" t="s">
        <v>67</v>
      </c>
      <c r="H78" s="23" t="s">
        <v>260</v>
      </c>
      <c r="I78" s="34">
        <v>120</v>
      </c>
    </row>
    <row r="79" spans="1:9" ht="17">
      <c r="A79" s="18" t="s">
        <v>453</v>
      </c>
      <c r="B79" s="19" t="s">
        <v>256</v>
      </c>
      <c r="C79" s="20" t="s">
        <v>446</v>
      </c>
      <c r="D79" s="46" t="s">
        <v>454</v>
      </c>
      <c r="E79" s="47" t="s">
        <v>455</v>
      </c>
      <c r="F79" s="22" t="str">
        <f t="shared" si="2"/>
        <v>规格：pvc地胶,国产</v>
      </c>
      <c r="G79" s="20" t="s">
        <v>67</v>
      </c>
      <c r="H79" s="23" t="s">
        <v>260</v>
      </c>
      <c r="I79" s="34">
        <v>75</v>
      </c>
    </row>
    <row r="80" spans="1:9" ht="34">
      <c r="A80" s="18" t="s">
        <v>456</v>
      </c>
      <c r="B80" s="19" t="s">
        <v>256</v>
      </c>
      <c r="C80" s="20" t="s">
        <v>457</v>
      </c>
      <c r="D80" s="46" t="s">
        <v>458</v>
      </c>
      <c r="E80" s="47" t="s">
        <v>459</v>
      </c>
      <c r="F80" s="22" t="str">
        <f t="shared" si="2"/>
        <v>规格：调节脚地台（腿和面板一整套）,钢管调节地台，配车展舞台面板，奥克坦姆</v>
      </c>
      <c r="G80" s="20" t="s">
        <v>67</v>
      </c>
      <c r="H80" s="23" t="s">
        <v>260</v>
      </c>
      <c r="I80" s="34">
        <v>90</v>
      </c>
    </row>
    <row r="81" spans="1:9" ht="17">
      <c r="A81" s="18" t="s">
        <v>460</v>
      </c>
      <c r="B81" s="19" t="s">
        <v>256</v>
      </c>
      <c r="C81" s="20" t="s">
        <v>457</v>
      </c>
      <c r="D81" s="46" t="s">
        <v>461</v>
      </c>
      <c r="E81" s="47" t="s">
        <v>462</v>
      </c>
      <c r="F81" s="22" t="str">
        <f t="shared" si="2"/>
        <v>规格：地台,木质含龙骨，10-30CM</v>
      </c>
      <c r="G81" s="20" t="s">
        <v>67</v>
      </c>
      <c r="H81" s="23" t="s">
        <v>260</v>
      </c>
      <c r="I81" s="34">
        <v>85</v>
      </c>
    </row>
    <row r="82" spans="1:9" ht="34">
      <c r="A82" s="18" t="s">
        <v>463</v>
      </c>
      <c r="B82" s="19" t="s">
        <v>256</v>
      </c>
      <c r="C82" s="19" t="s">
        <v>457</v>
      </c>
      <c r="D82" s="19" t="s">
        <v>464</v>
      </c>
      <c r="E82" s="29" t="s">
        <v>465</v>
      </c>
      <c r="F82" s="22" t="str">
        <f t="shared" si="2"/>
        <v>规格：地台包边,宽度35mm，厚度6mm铝合金</v>
      </c>
      <c r="G82" s="20" t="s">
        <v>121</v>
      </c>
      <c r="H82" s="23" t="s">
        <v>260</v>
      </c>
      <c r="I82" s="34">
        <v>50</v>
      </c>
    </row>
    <row r="83" spans="1:9" s="2" customFormat="1" ht="34">
      <c r="A83" s="40" t="s">
        <v>78</v>
      </c>
      <c r="B83" s="40" t="s">
        <v>256</v>
      </c>
      <c r="C83" s="40" t="s">
        <v>457</v>
      </c>
      <c r="D83" s="48" t="s">
        <v>466</v>
      </c>
      <c r="E83" s="49" t="s">
        <v>467</v>
      </c>
      <c r="F83" s="43" t="str">
        <f t="shared" si="2"/>
        <v>规格：铁制地台 0.3m--0.5m,国标3*5钢架结构+两层15厘夹板</v>
      </c>
      <c r="G83" s="41" t="s">
        <v>121</v>
      </c>
      <c r="H83" s="44" t="s">
        <v>260</v>
      </c>
      <c r="I83" s="51">
        <v>100</v>
      </c>
    </row>
    <row r="84" spans="1:9" ht="34">
      <c r="A84" s="18" t="s">
        <v>468</v>
      </c>
      <c r="B84" s="19" t="s">
        <v>256</v>
      </c>
      <c r="C84" s="19" t="s">
        <v>457</v>
      </c>
      <c r="D84" s="45" t="s">
        <v>469</v>
      </c>
      <c r="E84" s="30" t="s">
        <v>467</v>
      </c>
      <c r="F84" s="22" t="str">
        <f t="shared" si="2"/>
        <v>规格：铁制地台 0.5m--1.5m,国标3*5钢架结构+两层15厘夹板</v>
      </c>
      <c r="G84" s="20" t="s">
        <v>121</v>
      </c>
      <c r="H84" s="23" t="s">
        <v>260</v>
      </c>
      <c r="I84" s="34">
        <v>85</v>
      </c>
    </row>
    <row r="85" spans="1:9" ht="34">
      <c r="A85" s="18" t="s">
        <v>470</v>
      </c>
      <c r="B85" s="19" t="s">
        <v>256</v>
      </c>
      <c r="C85" s="19" t="s">
        <v>457</v>
      </c>
      <c r="D85" s="45" t="s">
        <v>471</v>
      </c>
      <c r="E85" s="30" t="s">
        <v>472</v>
      </c>
      <c r="F85" s="22" t="str">
        <f t="shared" si="2"/>
        <v>规格：铁制地台 &lt;2.5m,国标3*5钢架结构+国标4*4方管+两层15厘夹板</v>
      </c>
      <c r="G85" s="20" t="s">
        <v>121</v>
      </c>
      <c r="H85" s="23" t="s">
        <v>260</v>
      </c>
      <c r="I85" s="34">
        <v>150</v>
      </c>
    </row>
    <row r="86" spans="1:9" ht="17">
      <c r="A86" s="18" t="s">
        <v>473</v>
      </c>
      <c r="B86" s="19" t="s">
        <v>256</v>
      </c>
      <c r="C86" s="19" t="s">
        <v>457</v>
      </c>
      <c r="D86" s="45" t="s">
        <v>474</v>
      </c>
      <c r="E86" s="30" t="s">
        <v>475</v>
      </c>
      <c r="F86" s="22" t="str">
        <f t="shared" si="2"/>
        <v>规格：铝收边条,角铝25*25*1.0</v>
      </c>
      <c r="G86" s="20" t="s">
        <v>121</v>
      </c>
      <c r="H86" s="23" t="s">
        <v>260</v>
      </c>
      <c r="I86" s="34">
        <v>25</v>
      </c>
    </row>
    <row r="87" spans="1:9" ht="17">
      <c r="A87" s="18" t="s">
        <v>476</v>
      </c>
      <c r="B87" s="19" t="s">
        <v>256</v>
      </c>
      <c r="C87" s="19" t="s">
        <v>457</v>
      </c>
      <c r="D87" s="45" t="s">
        <v>477</v>
      </c>
      <c r="E87" s="30" t="s">
        <v>478</v>
      </c>
      <c r="F87" s="22" t="str">
        <f t="shared" si="2"/>
        <v>规格：不锈钢收边条,不锈钢25*25*1.0</v>
      </c>
      <c r="G87" s="20" t="s">
        <v>121</v>
      </c>
      <c r="H87" s="23" t="s">
        <v>260</v>
      </c>
      <c r="I87" s="34">
        <v>35</v>
      </c>
    </row>
    <row r="88" spans="1:9" s="2" customFormat="1" ht="34">
      <c r="A88" s="40" t="s">
        <v>84</v>
      </c>
      <c r="B88" s="40" t="s">
        <v>256</v>
      </c>
      <c r="C88" s="40" t="s">
        <v>479</v>
      </c>
      <c r="D88" s="40" t="s">
        <v>480</v>
      </c>
      <c r="E88" s="50" t="s">
        <v>481</v>
      </c>
      <c r="F88" s="43" t="str">
        <f t="shared" si="2"/>
        <v>规格：木结构，不含表面包裹材质,常规台阶定制，非异形</v>
      </c>
      <c r="G88" s="40" t="s">
        <v>82</v>
      </c>
      <c r="H88" s="44" t="s">
        <v>260</v>
      </c>
      <c r="I88" s="51">
        <v>130</v>
      </c>
    </row>
    <row r="89" spans="1:9" ht="17">
      <c r="A89" s="18" t="s">
        <v>482</v>
      </c>
      <c r="B89" s="18" t="s">
        <v>256</v>
      </c>
      <c r="C89" s="19" t="s">
        <v>483</v>
      </c>
      <c r="D89" s="19" t="s">
        <v>483</v>
      </c>
      <c r="E89" s="29" t="s">
        <v>484</v>
      </c>
      <c r="F89" s="22" t="str">
        <f t="shared" si="2"/>
        <v>规格：斜坡,H15cm以内</v>
      </c>
      <c r="G89" s="19" t="s">
        <v>314</v>
      </c>
      <c r="H89" s="23" t="s">
        <v>260</v>
      </c>
      <c r="I89" s="34">
        <v>180</v>
      </c>
    </row>
    <row r="90" spans="1:9" ht="17">
      <c r="A90" s="18" t="s">
        <v>485</v>
      </c>
      <c r="B90" s="18" t="s">
        <v>256</v>
      </c>
      <c r="C90" s="20" t="s">
        <v>486</v>
      </c>
      <c r="D90" s="20" t="s">
        <v>486</v>
      </c>
      <c r="E90" s="21" t="s">
        <v>487</v>
      </c>
      <c r="F90" s="22" t="str">
        <f t="shared" si="2"/>
        <v>规格：过桥板,橡胶过桥板，30-40cm宽</v>
      </c>
      <c r="G90" s="19" t="s">
        <v>314</v>
      </c>
      <c r="H90" s="23" t="s">
        <v>260</v>
      </c>
      <c r="I90" s="34">
        <v>25</v>
      </c>
    </row>
    <row r="91" spans="1:9" ht="34">
      <c r="A91" s="18" t="s">
        <v>488</v>
      </c>
      <c r="B91" s="18" t="s">
        <v>256</v>
      </c>
      <c r="C91" s="20" t="s">
        <v>489</v>
      </c>
      <c r="D91" s="20" t="s">
        <v>490</v>
      </c>
      <c r="E91" s="21" t="s">
        <v>491</v>
      </c>
      <c r="F91" s="22" t="str">
        <f t="shared" si="2"/>
        <v>规格：即时贴字,品牌：威诗柏/333 同级或以上</v>
      </c>
      <c r="G91" s="20" t="s">
        <v>67</v>
      </c>
      <c r="H91" s="23" t="s">
        <v>260</v>
      </c>
      <c r="I91" s="34">
        <v>50</v>
      </c>
    </row>
    <row r="92" spans="1:9" ht="17">
      <c r="A92" s="18" t="s">
        <v>492</v>
      </c>
      <c r="B92" s="18" t="s">
        <v>256</v>
      </c>
      <c r="C92" s="20" t="s">
        <v>493</v>
      </c>
      <c r="D92" s="20" t="s">
        <v>494</v>
      </c>
      <c r="E92" s="21" t="s">
        <v>495</v>
      </c>
      <c r="F92" s="22" t="str">
        <f t="shared" si="2"/>
        <v>规格：雪弗板字,10mm</v>
      </c>
      <c r="G92" s="20" t="s">
        <v>314</v>
      </c>
      <c r="H92" s="23" t="s">
        <v>260</v>
      </c>
      <c r="I92" s="34">
        <v>85</v>
      </c>
    </row>
    <row r="93" spans="1:9" ht="17">
      <c r="A93" s="18" t="s">
        <v>496</v>
      </c>
      <c r="B93" s="18" t="s">
        <v>256</v>
      </c>
      <c r="C93" s="20" t="s">
        <v>493</v>
      </c>
      <c r="D93" s="20" t="s">
        <v>497</v>
      </c>
      <c r="E93" s="21" t="s">
        <v>495</v>
      </c>
      <c r="F93" s="22" t="str">
        <f t="shared" si="2"/>
        <v>规格：有机玻璃/亚克力,10mm</v>
      </c>
      <c r="G93" s="20" t="s">
        <v>314</v>
      </c>
      <c r="H93" s="23" t="s">
        <v>260</v>
      </c>
      <c r="I93" s="34">
        <v>380</v>
      </c>
    </row>
    <row r="94" spans="1:9" ht="17">
      <c r="A94" s="18" t="s">
        <v>498</v>
      </c>
      <c r="B94" s="18" t="s">
        <v>256</v>
      </c>
      <c r="C94" s="20" t="s">
        <v>493</v>
      </c>
      <c r="D94" s="20" t="s">
        <v>499</v>
      </c>
      <c r="E94" s="21"/>
      <c r="F94" s="22" t="str">
        <f>"规格："&amp;D94</f>
        <v>规格：泡沫字</v>
      </c>
      <c r="G94" s="20" t="s">
        <v>314</v>
      </c>
      <c r="H94" s="23" t="s">
        <v>260</v>
      </c>
      <c r="I94" s="34">
        <v>90</v>
      </c>
    </row>
    <row r="95" spans="1:9" ht="17">
      <c r="A95" s="18" t="s">
        <v>500</v>
      </c>
      <c r="B95" s="18" t="s">
        <v>256</v>
      </c>
      <c r="C95" s="20" t="s">
        <v>493</v>
      </c>
      <c r="D95" s="20" t="s">
        <v>501</v>
      </c>
      <c r="E95" s="21"/>
      <c r="F95" s="22" t="str">
        <f>"规格："&amp;D95</f>
        <v>规格：不锈钢字</v>
      </c>
      <c r="G95" s="20" t="s">
        <v>314</v>
      </c>
      <c r="H95" s="23" t="s">
        <v>260</v>
      </c>
      <c r="I95" s="34">
        <v>180</v>
      </c>
    </row>
    <row r="96" spans="1:9" ht="17">
      <c r="A96" s="18" t="s">
        <v>502</v>
      </c>
      <c r="B96" s="18" t="s">
        <v>256</v>
      </c>
      <c r="C96" s="20" t="s">
        <v>493</v>
      </c>
      <c r="D96" s="20" t="s">
        <v>503</v>
      </c>
      <c r="E96" s="21"/>
      <c r="F96" s="22" t="str">
        <f>"规格："&amp;D96</f>
        <v>规格：10mm亚克力阴刻</v>
      </c>
      <c r="G96" s="20" t="s">
        <v>314</v>
      </c>
      <c r="H96" s="23" t="s">
        <v>260</v>
      </c>
      <c r="I96" s="34">
        <v>35</v>
      </c>
    </row>
    <row r="97" spans="1:9" ht="17">
      <c r="A97" s="18" t="s">
        <v>504</v>
      </c>
      <c r="B97" s="18" t="s">
        <v>256</v>
      </c>
      <c r="C97" s="20" t="s">
        <v>493</v>
      </c>
      <c r="D97" s="20" t="s">
        <v>505</v>
      </c>
      <c r="E97" s="21" t="s">
        <v>429</v>
      </c>
      <c r="F97" s="22" t="str">
        <f t="shared" ref="F97:F134" si="3">"规格："&amp;D97&amp;","&amp;E97</f>
        <v>规格：KT板字,3mm</v>
      </c>
      <c r="G97" s="20" t="s">
        <v>314</v>
      </c>
      <c r="H97" s="23" t="s">
        <v>260</v>
      </c>
      <c r="I97" s="34">
        <v>25</v>
      </c>
    </row>
    <row r="98" spans="1:9" ht="17">
      <c r="A98" s="18" t="s">
        <v>506</v>
      </c>
      <c r="B98" s="18" t="s">
        <v>256</v>
      </c>
      <c r="C98" s="20" t="s">
        <v>493</v>
      </c>
      <c r="D98" s="20" t="s">
        <v>507</v>
      </c>
      <c r="E98" s="21" t="s">
        <v>508</v>
      </c>
      <c r="F98" s="22" t="str">
        <f t="shared" si="3"/>
        <v>规格：PVC立体字,50mm厚</v>
      </c>
      <c r="G98" s="20" t="s">
        <v>314</v>
      </c>
      <c r="H98" s="23" t="s">
        <v>260</v>
      </c>
      <c r="I98" s="34">
        <v>150</v>
      </c>
    </row>
    <row r="99" spans="1:9" ht="17">
      <c r="A99" s="18" t="s">
        <v>509</v>
      </c>
      <c r="B99" s="18" t="s">
        <v>256</v>
      </c>
      <c r="C99" s="20" t="s">
        <v>493</v>
      </c>
      <c r="D99" s="20" t="s">
        <v>507</v>
      </c>
      <c r="E99" s="21" t="s">
        <v>510</v>
      </c>
      <c r="F99" s="22" t="str">
        <f t="shared" si="3"/>
        <v>规格：PVC立体字,50-100mm厚</v>
      </c>
      <c r="G99" s="20" t="s">
        <v>314</v>
      </c>
      <c r="H99" s="23" t="s">
        <v>260</v>
      </c>
      <c r="I99" s="34">
        <v>350</v>
      </c>
    </row>
    <row r="100" spans="1:9" ht="17">
      <c r="A100" s="18" t="s">
        <v>511</v>
      </c>
      <c r="B100" s="18" t="s">
        <v>256</v>
      </c>
      <c r="C100" s="20" t="s">
        <v>493</v>
      </c>
      <c r="D100" s="20" t="s">
        <v>497</v>
      </c>
      <c r="E100" s="21" t="s">
        <v>512</v>
      </c>
      <c r="F100" s="22" t="str">
        <f t="shared" si="3"/>
        <v>规格：有机玻璃/亚克力,5mm厚</v>
      </c>
      <c r="G100" s="20" t="s">
        <v>314</v>
      </c>
      <c r="H100" s="23" t="s">
        <v>260</v>
      </c>
      <c r="I100" s="34">
        <v>160</v>
      </c>
    </row>
    <row r="101" spans="1:9" ht="17">
      <c r="A101" s="18" t="s">
        <v>513</v>
      </c>
      <c r="B101" s="18" t="s">
        <v>256</v>
      </c>
      <c r="C101" s="20" t="s">
        <v>493</v>
      </c>
      <c r="D101" s="20" t="s">
        <v>497</v>
      </c>
      <c r="E101" s="21" t="s">
        <v>450</v>
      </c>
      <c r="F101" s="22" t="str">
        <f t="shared" si="3"/>
        <v>规格：有机玻璃/亚克力,15mm</v>
      </c>
      <c r="G101" s="20" t="s">
        <v>314</v>
      </c>
      <c r="H101" s="23" t="s">
        <v>260</v>
      </c>
      <c r="I101" s="34">
        <v>450</v>
      </c>
    </row>
    <row r="102" spans="1:9" s="2" customFormat="1" ht="17">
      <c r="A102" s="40" t="s">
        <v>514</v>
      </c>
      <c r="B102" s="40" t="s">
        <v>256</v>
      </c>
      <c r="C102" s="41" t="s">
        <v>493</v>
      </c>
      <c r="D102" s="41" t="s">
        <v>497</v>
      </c>
      <c r="E102" s="42" t="s">
        <v>515</v>
      </c>
      <c r="F102" s="43" t="str">
        <f t="shared" si="3"/>
        <v>规格：有机玻璃/亚克力,20mm</v>
      </c>
      <c r="G102" s="41" t="s">
        <v>314</v>
      </c>
      <c r="H102" s="44" t="s">
        <v>260</v>
      </c>
      <c r="I102" s="51">
        <v>500</v>
      </c>
    </row>
    <row r="103" spans="1:9" ht="34">
      <c r="A103" s="18" t="s">
        <v>516</v>
      </c>
      <c r="B103" s="18" t="s">
        <v>256</v>
      </c>
      <c r="C103" s="20" t="s">
        <v>517</v>
      </c>
      <c r="D103" s="20" t="s">
        <v>518</v>
      </c>
      <c r="E103" s="21" t="s">
        <v>519</v>
      </c>
      <c r="F103" s="22" t="str">
        <f t="shared" si="3"/>
        <v>规格：木质楼空发光字内打光,0.5*0.5m（高度不足1米按延米计算）</v>
      </c>
      <c r="G103" s="20" t="s">
        <v>314</v>
      </c>
      <c r="H103" s="23" t="s">
        <v>260</v>
      </c>
      <c r="I103" s="34">
        <v>280</v>
      </c>
    </row>
    <row r="104" spans="1:9" ht="17">
      <c r="A104" s="18" t="s">
        <v>520</v>
      </c>
      <c r="B104" s="18" t="s">
        <v>256</v>
      </c>
      <c r="C104" s="20" t="s">
        <v>517</v>
      </c>
      <c r="D104" s="20" t="s">
        <v>521</v>
      </c>
      <c r="E104" s="21" t="s">
        <v>522</v>
      </c>
      <c r="F104" s="22" t="str">
        <f t="shared" si="3"/>
        <v>规格：树脂发光字,80mm</v>
      </c>
      <c r="G104" s="20" t="s">
        <v>314</v>
      </c>
      <c r="H104" s="23" t="s">
        <v>260</v>
      </c>
      <c r="I104" s="34">
        <v>380</v>
      </c>
    </row>
    <row r="105" spans="1:9" ht="34">
      <c r="A105" s="18" t="s">
        <v>523</v>
      </c>
      <c r="B105" s="18" t="s">
        <v>256</v>
      </c>
      <c r="C105" s="20" t="s">
        <v>524</v>
      </c>
      <c r="D105" s="20" t="s">
        <v>525</v>
      </c>
      <c r="E105" s="21" t="s">
        <v>526</v>
      </c>
      <c r="F105" s="22" t="str">
        <f t="shared" si="3"/>
        <v>规格：LED单色灯带,品牌greethink，灯带型号5050，灯珠颗数60珠/米</v>
      </c>
      <c r="G105" s="20" t="s">
        <v>121</v>
      </c>
      <c r="H105" s="23" t="s">
        <v>260</v>
      </c>
      <c r="I105" s="34">
        <v>20</v>
      </c>
    </row>
    <row r="106" spans="1:9" ht="34">
      <c r="A106" s="18" t="s">
        <v>527</v>
      </c>
      <c r="B106" s="18" t="s">
        <v>256</v>
      </c>
      <c r="C106" s="20" t="s">
        <v>524</v>
      </c>
      <c r="D106" s="20" t="s">
        <v>528</v>
      </c>
      <c r="E106" s="21" t="s">
        <v>529</v>
      </c>
      <c r="F106" s="22" t="str">
        <f t="shared" si="3"/>
        <v>规格：匀光柔性霓虹灯条,柔性、抗碎、防水专业线性霓虹灯光装饰</v>
      </c>
      <c r="G106" s="20" t="s">
        <v>121</v>
      </c>
      <c r="H106" s="23" t="s">
        <v>260</v>
      </c>
      <c r="I106" s="34">
        <v>20</v>
      </c>
    </row>
    <row r="107" spans="1:9" ht="17">
      <c r="A107" s="18" t="s">
        <v>530</v>
      </c>
      <c r="B107" s="18" t="s">
        <v>256</v>
      </c>
      <c r="C107" s="20" t="s">
        <v>524</v>
      </c>
      <c r="D107" s="45" t="s">
        <v>531</v>
      </c>
      <c r="E107" s="30" t="s">
        <v>532</v>
      </c>
      <c r="F107" s="22" t="str">
        <f t="shared" si="3"/>
        <v>规格：RGB 灯带 ,含电线，变压器</v>
      </c>
      <c r="G107" s="20" t="s">
        <v>121</v>
      </c>
      <c r="H107" s="23" t="s">
        <v>260</v>
      </c>
      <c r="I107" s="34">
        <v>60</v>
      </c>
    </row>
    <row r="108" spans="1:9" ht="17">
      <c r="A108" s="18" t="s">
        <v>533</v>
      </c>
      <c r="B108" s="18" t="s">
        <v>256</v>
      </c>
      <c r="C108" s="20" t="s">
        <v>534</v>
      </c>
      <c r="D108" s="20" t="s">
        <v>535</v>
      </c>
      <c r="E108" s="21" t="s">
        <v>536</v>
      </c>
      <c r="F108" s="22" t="str">
        <f t="shared" si="3"/>
        <v>规格：低压变压器,5-24V变压器</v>
      </c>
      <c r="G108" s="20" t="s">
        <v>70</v>
      </c>
      <c r="H108" s="23" t="s">
        <v>260</v>
      </c>
      <c r="I108" s="34">
        <v>60</v>
      </c>
    </row>
    <row r="109" spans="1:9" ht="17">
      <c r="A109" s="18" t="s">
        <v>537</v>
      </c>
      <c r="B109" s="18" t="s">
        <v>256</v>
      </c>
      <c r="C109" s="20" t="s">
        <v>534</v>
      </c>
      <c r="D109" s="20" t="s">
        <v>535</v>
      </c>
      <c r="E109" s="21" t="s">
        <v>538</v>
      </c>
      <c r="F109" s="22" t="str">
        <f t="shared" si="3"/>
        <v>规格：低压变压器,防水</v>
      </c>
      <c r="G109" s="19" t="s">
        <v>70</v>
      </c>
      <c r="H109" s="23" t="s">
        <v>260</v>
      </c>
      <c r="I109" s="34">
        <v>90</v>
      </c>
    </row>
    <row r="110" spans="1:9" ht="34">
      <c r="A110" s="18" t="s">
        <v>539</v>
      </c>
      <c r="B110" s="18" t="s">
        <v>256</v>
      </c>
      <c r="C110" s="20" t="s">
        <v>540</v>
      </c>
      <c r="D110" s="46" t="s">
        <v>541</v>
      </c>
      <c r="E110" s="47" t="s">
        <v>542</v>
      </c>
      <c r="F110" s="22" t="str">
        <f t="shared" si="3"/>
        <v>规格：内嵌灯箱,木结构开凹槽， 藏led550贴片，外表与墙体齐平，深度大于150mm</v>
      </c>
      <c r="G110" s="20" t="s">
        <v>67</v>
      </c>
      <c r="H110" s="23" t="s">
        <v>260</v>
      </c>
      <c r="I110" s="34">
        <v>280</v>
      </c>
    </row>
    <row r="111" spans="1:9" ht="34">
      <c r="A111" s="18" t="s">
        <v>543</v>
      </c>
      <c r="B111" s="18" t="s">
        <v>256</v>
      </c>
      <c r="C111" s="20" t="s">
        <v>540</v>
      </c>
      <c r="D111" s="46" t="s">
        <v>544</v>
      </c>
      <c r="E111" s="47" t="s">
        <v>545</v>
      </c>
      <c r="F111" s="22" t="str">
        <f t="shared" si="3"/>
        <v>规格：半嵌灯箱,木结构开凹槽，藏led550贴片，外表突出墙体，深度大于150mm</v>
      </c>
      <c r="G111" s="20" t="s">
        <v>67</v>
      </c>
      <c r="H111" s="23" t="s">
        <v>260</v>
      </c>
      <c r="I111" s="34">
        <v>280</v>
      </c>
    </row>
    <row r="112" spans="1:9" ht="34">
      <c r="A112" s="18" t="s">
        <v>546</v>
      </c>
      <c r="B112" s="18" t="s">
        <v>256</v>
      </c>
      <c r="C112" s="20" t="s">
        <v>540</v>
      </c>
      <c r="D112" s="46" t="s">
        <v>547</v>
      </c>
      <c r="E112" s="47" t="s">
        <v>548</v>
      </c>
      <c r="F112" s="22" t="str">
        <f t="shared" si="3"/>
        <v>规格：外挂灯箱,藏led550贴片，外表突出墙体，深度大于150mm</v>
      </c>
      <c r="G112" s="20" t="s">
        <v>67</v>
      </c>
      <c r="H112" s="23" t="s">
        <v>260</v>
      </c>
      <c r="I112" s="34">
        <v>280</v>
      </c>
    </row>
    <row r="113" spans="1:9" ht="17">
      <c r="A113" s="18" t="s">
        <v>549</v>
      </c>
      <c r="B113" s="18" t="s">
        <v>256</v>
      </c>
      <c r="C113" s="20" t="s">
        <v>540</v>
      </c>
      <c r="D113" s="46" t="s">
        <v>550</v>
      </c>
      <c r="E113" s="47" t="s">
        <v>551</v>
      </c>
      <c r="F113" s="22" t="str">
        <f t="shared" si="3"/>
        <v>规格：超薄灯箱,深度小于150mm</v>
      </c>
      <c r="G113" s="20" t="s">
        <v>67</v>
      </c>
      <c r="H113" s="23" t="s">
        <v>260</v>
      </c>
      <c r="I113" s="34">
        <v>300</v>
      </c>
    </row>
    <row r="114" spans="1:9" ht="51">
      <c r="A114" s="18" t="s">
        <v>552</v>
      </c>
      <c r="B114" s="18" t="s">
        <v>256</v>
      </c>
      <c r="C114" s="20" t="s">
        <v>553</v>
      </c>
      <c r="D114" s="20" t="s">
        <v>554</v>
      </c>
      <c r="E114" s="21" t="s">
        <v>555</v>
      </c>
      <c r="F114" s="22" t="str">
        <f t="shared" si="3"/>
        <v>规格：亚克力围边立体字,含led550贴片，含损耗，高度60cm以内,字体高度50CM以内</v>
      </c>
      <c r="G114" s="20" t="s">
        <v>314</v>
      </c>
      <c r="H114" s="23" t="s">
        <v>260</v>
      </c>
      <c r="I114" s="34">
        <v>380</v>
      </c>
    </row>
    <row r="115" spans="1:9" ht="34">
      <c r="A115" s="18" t="s">
        <v>556</v>
      </c>
      <c r="B115" s="18" t="s">
        <v>256</v>
      </c>
      <c r="C115" s="20" t="s">
        <v>553</v>
      </c>
      <c r="D115" s="20" t="s">
        <v>557</v>
      </c>
      <c r="E115" s="21" t="s">
        <v>558</v>
      </c>
      <c r="F115" s="22" t="str">
        <f t="shared" si="3"/>
        <v>规格：亚克力吸塑立体字,含led550贴片，含损耗，高度60cm以内</v>
      </c>
      <c r="G115" s="20" t="s">
        <v>314</v>
      </c>
      <c r="H115" s="23" t="s">
        <v>260</v>
      </c>
      <c r="I115" s="34">
        <v>380</v>
      </c>
    </row>
    <row r="116" spans="1:9" ht="34">
      <c r="A116" s="18" t="s">
        <v>559</v>
      </c>
      <c r="B116" s="18" t="s">
        <v>256</v>
      </c>
      <c r="C116" s="20" t="s">
        <v>553</v>
      </c>
      <c r="D116" s="20" t="s">
        <v>560</v>
      </c>
      <c r="E116" s="21" t="s">
        <v>558</v>
      </c>
      <c r="F116" s="22" t="str">
        <f t="shared" si="3"/>
        <v>规格：不锈钢围边灯箱字,含led550贴片，含损耗，高度60cm以内</v>
      </c>
      <c r="G116" s="20" t="s">
        <v>314</v>
      </c>
      <c r="H116" s="23" t="s">
        <v>260</v>
      </c>
      <c r="I116" s="34">
        <v>400</v>
      </c>
    </row>
    <row r="117" spans="1:9" ht="34">
      <c r="A117" s="18" t="s">
        <v>561</v>
      </c>
      <c r="B117" s="18" t="s">
        <v>256</v>
      </c>
      <c r="C117" s="20" t="s">
        <v>562</v>
      </c>
      <c r="D117" s="20" t="s">
        <v>563</v>
      </c>
      <c r="E117" s="21" t="s">
        <v>564</v>
      </c>
      <c r="F117" s="22" t="str">
        <f t="shared" si="3"/>
        <v>规格：有机玻璃 (亚克力),80mmX150mm,3mm</v>
      </c>
      <c r="G117" s="19" t="s">
        <v>70</v>
      </c>
      <c r="H117" s="23" t="s">
        <v>260</v>
      </c>
      <c r="I117" s="34">
        <v>20</v>
      </c>
    </row>
    <row r="118" spans="1:9" ht="34">
      <c r="A118" s="18" t="s">
        <v>565</v>
      </c>
      <c r="B118" s="18" t="s">
        <v>256</v>
      </c>
      <c r="C118" s="20" t="s">
        <v>562</v>
      </c>
      <c r="D118" s="20" t="s">
        <v>563</v>
      </c>
      <c r="E118" s="21" t="s">
        <v>566</v>
      </c>
      <c r="F118" s="22" t="str">
        <f t="shared" si="3"/>
        <v>规格：有机玻璃 (亚克力),100mmX150mm,3mm</v>
      </c>
      <c r="G118" s="19" t="s">
        <v>70</v>
      </c>
      <c r="H118" s="23" t="s">
        <v>260</v>
      </c>
      <c r="I118" s="34">
        <v>25</v>
      </c>
    </row>
    <row r="119" spans="1:9" ht="17">
      <c r="A119" s="18" t="s">
        <v>567</v>
      </c>
      <c r="B119" s="18" t="s">
        <v>256</v>
      </c>
      <c r="C119" s="23" t="s">
        <v>568</v>
      </c>
      <c r="D119" s="20" t="s">
        <v>569</v>
      </c>
      <c r="E119" s="21" t="s">
        <v>570</v>
      </c>
      <c r="F119" s="22" t="str">
        <f t="shared" si="3"/>
        <v>规格：KT板海报,60*90cm</v>
      </c>
      <c r="G119" s="20" t="s">
        <v>70</v>
      </c>
      <c r="H119" s="23" t="s">
        <v>260</v>
      </c>
      <c r="I119" s="34">
        <v>30</v>
      </c>
    </row>
    <row r="120" spans="1:9" ht="17">
      <c r="A120" s="18" t="s">
        <v>571</v>
      </c>
      <c r="B120" s="18" t="s">
        <v>256</v>
      </c>
      <c r="C120" s="23" t="s">
        <v>568</v>
      </c>
      <c r="D120" s="20" t="s">
        <v>572</v>
      </c>
      <c r="E120" s="21" t="s">
        <v>570</v>
      </c>
      <c r="F120" s="22" t="str">
        <f t="shared" si="3"/>
        <v>规格：像纸海报,60*90cm</v>
      </c>
      <c r="G120" s="20" t="s">
        <v>70</v>
      </c>
      <c r="H120" s="23" t="s">
        <v>260</v>
      </c>
      <c r="I120" s="34">
        <v>72</v>
      </c>
    </row>
    <row r="121" spans="1:9" ht="17">
      <c r="A121" s="18" t="s">
        <v>573</v>
      </c>
      <c r="B121" s="18" t="s">
        <v>256</v>
      </c>
      <c r="C121" s="19" t="s">
        <v>72</v>
      </c>
      <c r="D121" s="46" t="s">
        <v>574</v>
      </c>
      <c r="E121" s="47" t="s">
        <v>575</v>
      </c>
      <c r="F121" s="22" t="str">
        <f t="shared" si="3"/>
        <v>规格：油画架,木质，不含画面</v>
      </c>
      <c r="G121" s="20" t="s">
        <v>70</v>
      </c>
      <c r="H121" s="23" t="s">
        <v>260</v>
      </c>
      <c r="I121" s="34">
        <v>40</v>
      </c>
    </row>
    <row r="122" spans="1:9" ht="34">
      <c r="A122" s="18" t="s">
        <v>576</v>
      </c>
      <c r="B122" s="18" t="s">
        <v>256</v>
      </c>
      <c r="C122" s="19" t="s">
        <v>72</v>
      </c>
      <c r="D122" s="20" t="s">
        <v>577</v>
      </c>
      <c r="E122" s="21" t="s">
        <v>578</v>
      </c>
      <c r="F122" s="22" t="str">
        <f t="shared" si="3"/>
        <v>规格：木质T型,0.8m X 2m，含双面写真、钢板配重</v>
      </c>
      <c r="G122" s="20" t="s">
        <v>70</v>
      </c>
      <c r="H122" s="23" t="s">
        <v>260</v>
      </c>
      <c r="I122" s="34">
        <v>700</v>
      </c>
    </row>
    <row r="123" spans="1:9" s="1" customFormat="1" ht="34">
      <c r="A123" s="24" t="s">
        <v>75</v>
      </c>
      <c r="B123" s="24" t="s">
        <v>256</v>
      </c>
      <c r="C123" s="24" t="s">
        <v>72</v>
      </c>
      <c r="D123" s="25" t="s">
        <v>579</v>
      </c>
      <c r="E123" s="26" t="s">
        <v>578</v>
      </c>
      <c r="F123" s="27" t="str">
        <f t="shared" si="3"/>
        <v>规格：铝型材指示板,0.8m X 2m，含双面写真、钢板配重</v>
      </c>
      <c r="G123" s="25" t="s">
        <v>70</v>
      </c>
      <c r="H123" s="28" t="s">
        <v>260</v>
      </c>
      <c r="I123" s="35">
        <v>300</v>
      </c>
    </row>
    <row r="124" spans="1:9" s="1" customFormat="1" ht="56" customHeight="1">
      <c r="A124" s="24" t="s">
        <v>151</v>
      </c>
      <c r="B124" s="24" t="s">
        <v>256</v>
      </c>
      <c r="C124" s="24" t="s">
        <v>72</v>
      </c>
      <c r="D124" s="25" t="s">
        <v>580</v>
      </c>
      <c r="E124" s="26" t="s">
        <v>581</v>
      </c>
      <c r="F124" s="27" t="str">
        <f t="shared" si="3"/>
        <v>规格：注水道旗,高度5米，加强铝合金旗杆，5级以上抗风性，双面画面旗帜布120cmx380cm（含30升以上升注水量配重支撑）</v>
      </c>
      <c r="G124" s="25" t="s">
        <v>70</v>
      </c>
      <c r="H124" s="28" t="s">
        <v>260</v>
      </c>
      <c r="I124" s="35">
        <v>450</v>
      </c>
    </row>
    <row r="125" spans="1:9" ht="34">
      <c r="A125" s="18" t="s">
        <v>582</v>
      </c>
      <c r="B125" s="19" t="s">
        <v>256</v>
      </c>
      <c r="C125" s="19" t="s">
        <v>72</v>
      </c>
      <c r="D125" s="20" t="s">
        <v>583</v>
      </c>
      <c r="E125" s="21" t="s">
        <v>584</v>
      </c>
      <c r="F125" s="22" t="str">
        <f t="shared" si="3"/>
        <v>规格：X展架,铝合金材质，60*160cm，含写真画面</v>
      </c>
      <c r="G125" s="20" t="s">
        <v>92</v>
      </c>
      <c r="H125" s="23" t="s">
        <v>260</v>
      </c>
      <c r="I125" s="34">
        <v>80</v>
      </c>
    </row>
    <row r="126" spans="1:9" ht="34">
      <c r="A126" s="18" t="s">
        <v>585</v>
      </c>
      <c r="B126" s="19" t="s">
        <v>256</v>
      </c>
      <c r="C126" s="19" t="s">
        <v>72</v>
      </c>
      <c r="D126" s="20" t="s">
        <v>583</v>
      </c>
      <c r="E126" s="21" t="s">
        <v>586</v>
      </c>
      <c r="F126" s="22" t="str">
        <f t="shared" si="3"/>
        <v>规格：X展架,铝合金材质，80*180cm，含写真画面</v>
      </c>
      <c r="G126" s="20" t="s">
        <v>92</v>
      </c>
      <c r="H126" s="23" t="s">
        <v>260</v>
      </c>
      <c r="I126" s="34">
        <v>95</v>
      </c>
    </row>
    <row r="127" spans="1:9" ht="34">
      <c r="A127" s="18" t="s">
        <v>587</v>
      </c>
      <c r="B127" s="19" t="s">
        <v>256</v>
      </c>
      <c r="C127" s="19" t="s">
        <v>72</v>
      </c>
      <c r="D127" s="20" t="s">
        <v>588</v>
      </c>
      <c r="E127" s="21" t="s">
        <v>589</v>
      </c>
      <c r="F127" s="22" t="str">
        <f t="shared" si="3"/>
        <v>规格：易拉宝,铝合金材质，80*200cm，含写真画面</v>
      </c>
      <c r="G127" s="20" t="s">
        <v>92</v>
      </c>
      <c r="H127" s="23" t="s">
        <v>260</v>
      </c>
      <c r="I127" s="34">
        <v>120</v>
      </c>
    </row>
    <row r="128" spans="1:9" ht="34">
      <c r="A128" s="18" t="s">
        <v>590</v>
      </c>
      <c r="B128" s="18" t="s">
        <v>256</v>
      </c>
      <c r="C128" s="18" t="s">
        <v>72</v>
      </c>
      <c r="D128" s="37" t="s">
        <v>588</v>
      </c>
      <c r="E128" s="38" t="s">
        <v>591</v>
      </c>
      <c r="F128" s="39" t="str">
        <f t="shared" si="3"/>
        <v>规格：易拉宝,铝合金材质，120*200cm，含写真画面</v>
      </c>
      <c r="G128" s="37" t="s">
        <v>92</v>
      </c>
      <c r="H128" s="36" t="s">
        <v>260</v>
      </c>
      <c r="I128" s="34">
        <v>195</v>
      </c>
    </row>
    <row r="129" spans="1:9" ht="34">
      <c r="A129" s="18" t="s">
        <v>592</v>
      </c>
      <c r="B129" s="19" t="s">
        <v>256</v>
      </c>
      <c r="C129" s="19" t="s">
        <v>72</v>
      </c>
      <c r="D129" s="20" t="s">
        <v>593</v>
      </c>
      <c r="E129" s="21" t="s">
        <v>594</v>
      </c>
      <c r="F129" s="22" t="str">
        <f t="shared" si="3"/>
        <v>规格：立式KT板挂画架,金属H型伸缩立杆，,不含画面</v>
      </c>
      <c r="G129" s="20" t="s">
        <v>70</v>
      </c>
      <c r="H129" s="23" t="s">
        <v>260</v>
      </c>
      <c r="I129" s="34">
        <v>35</v>
      </c>
    </row>
    <row r="130" spans="1:9" ht="17">
      <c r="A130" s="18" t="s">
        <v>595</v>
      </c>
      <c r="B130" s="19" t="s">
        <v>256</v>
      </c>
      <c r="C130" s="19" t="s">
        <v>72</v>
      </c>
      <c r="D130" s="46" t="s">
        <v>596</v>
      </c>
      <c r="E130" s="47" t="s">
        <v>597</v>
      </c>
      <c r="F130" s="22" t="str">
        <f t="shared" si="3"/>
        <v>规格：金属H架,铁质，A2大小，不含画面</v>
      </c>
      <c r="G130" s="20" t="s">
        <v>70</v>
      </c>
      <c r="H130" s="23" t="s">
        <v>260</v>
      </c>
      <c r="I130" s="34">
        <v>100</v>
      </c>
    </row>
    <row r="131" spans="1:9" ht="17">
      <c r="A131" s="18" t="s">
        <v>598</v>
      </c>
      <c r="B131" s="19" t="s">
        <v>256</v>
      </c>
      <c r="C131" s="19" t="s">
        <v>72</v>
      </c>
      <c r="D131" s="46" t="s">
        <v>596</v>
      </c>
      <c r="E131" s="47" t="s">
        <v>599</v>
      </c>
      <c r="F131" s="22" t="str">
        <f t="shared" si="3"/>
        <v>规格：金属H架,铁质，A3大小，不含画面</v>
      </c>
      <c r="G131" s="20" t="s">
        <v>70</v>
      </c>
      <c r="H131" s="23" t="s">
        <v>260</v>
      </c>
      <c r="I131" s="34">
        <v>80</v>
      </c>
    </row>
    <row r="132" spans="1:9" ht="17">
      <c r="A132" s="18" t="s">
        <v>600</v>
      </c>
      <c r="B132" s="19" t="s">
        <v>256</v>
      </c>
      <c r="C132" s="19" t="s">
        <v>72</v>
      </c>
      <c r="D132" s="46" t="s">
        <v>596</v>
      </c>
      <c r="E132" s="47" t="s">
        <v>601</v>
      </c>
      <c r="F132" s="22" t="str">
        <f t="shared" si="3"/>
        <v>规格：金属H架,铁质，A4大小，不含画面</v>
      </c>
      <c r="G132" s="20" t="s">
        <v>70</v>
      </c>
      <c r="H132" s="23" t="s">
        <v>260</v>
      </c>
      <c r="I132" s="34">
        <v>70</v>
      </c>
    </row>
    <row r="133" spans="1:9" s="1" customFormat="1" ht="17">
      <c r="A133" s="24" t="s">
        <v>187</v>
      </c>
      <c r="B133" s="24" t="s">
        <v>256</v>
      </c>
      <c r="C133" s="25" t="s">
        <v>602</v>
      </c>
      <c r="D133" s="25" t="s">
        <v>603</v>
      </c>
      <c r="E133" s="26" t="s">
        <v>604</v>
      </c>
      <c r="F133" s="27" t="str">
        <f t="shared" si="3"/>
        <v>规格：亚克力材料,50*50*50cm</v>
      </c>
      <c r="G133" s="25" t="s">
        <v>99</v>
      </c>
      <c r="H133" s="28" t="s">
        <v>260</v>
      </c>
      <c r="I133" s="35">
        <v>260</v>
      </c>
    </row>
    <row r="134" spans="1:9" ht="17">
      <c r="A134" s="18" t="s">
        <v>605</v>
      </c>
      <c r="B134" s="19" t="s">
        <v>256</v>
      </c>
      <c r="C134" s="20" t="s">
        <v>602</v>
      </c>
      <c r="D134" s="20" t="s">
        <v>606</v>
      </c>
      <c r="E134" s="21" t="s">
        <v>604</v>
      </c>
      <c r="F134" s="22" t="str">
        <f t="shared" si="3"/>
        <v>规格：kt板材料,50*50*50cm</v>
      </c>
      <c r="G134" s="20" t="s">
        <v>99</v>
      </c>
      <c r="H134" s="23" t="s">
        <v>260</v>
      </c>
      <c r="I134" s="34">
        <v>120</v>
      </c>
    </row>
    <row r="135" spans="1:9" ht="17">
      <c r="A135" s="18" t="s">
        <v>607</v>
      </c>
      <c r="B135" s="19" t="s">
        <v>256</v>
      </c>
      <c r="C135" s="185" t="s">
        <v>608</v>
      </c>
      <c r="D135" s="20" t="s">
        <v>609</v>
      </c>
      <c r="E135" s="21"/>
      <c r="F135" s="22" t="str">
        <f>"规格："&amp;D135</f>
        <v>规格：黑、白丝绒布</v>
      </c>
      <c r="G135" s="20" t="s">
        <v>67</v>
      </c>
      <c r="H135" s="23" t="s">
        <v>260</v>
      </c>
      <c r="I135" s="34">
        <v>30</v>
      </c>
    </row>
    <row r="136" spans="1:9" ht="17">
      <c r="A136" s="18" t="s">
        <v>610</v>
      </c>
      <c r="B136" s="19" t="s">
        <v>256</v>
      </c>
      <c r="C136" s="185" t="s">
        <v>608</v>
      </c>
      <c r="D136" s="20" t="s">
        <v>611</v>
      </c>
      <c r="E136" s="21" t="s">
        <v>612</v>
      </c>
      <c r="F136" s="22" t="str">
        <f>"规格："&amp;D136&amp;","&amp;E136</f>
        <v>规格：遮光布,单层</v>
      </c>
      <c r="G136" s="20" t="s">
        <v>67</v>
      </c>
      <c r="H136" s="23" t="s">
        <v>260</v>
      </c>
      <c r="I136" s="34">
        <v>18</v>
      </c>
    </row>
    <row r="137" spans="1:9" ht="17">
      <c r="A137" s="18" t="s">
        <v>613</v>
      </c>
      <c r="B137" s="19" t="s">
        <v>256</v>
      </c>
      <c r="C137" s="185" t="s">
        <v>608</v>
      </c>
      <c r="D137" s="20" t="s">
        <v>614</v>
      </c>
      <c r="E137" s="21"/>
      <c r="F137" s="22" t="str">
        <f>"规格："&amp;D137</f>
        <v>规格：星空幕 （含星空灯）</v>
      </c>
      <c r="G137" s="20" t="s">
        <v>67</v>
      </c>
      <c r="H137" s="23" t="s">
        <v>260</v>
      </c>
      <c r="I137" s="34">
        <v>100</v>
      </c>
    </row>
    <row r="138" spans="1:9" ht="17">
      <c r="A138" s="18" t="s">
        <v>615</v>
      </c>
      <c r="B138" s="19" t="s">
        <v>256</v>
      </c>
      <c r="C138" s="185" t="s">
        <v>608</v>
      </c>
      <c r="D138" s="20" t="s">
        <v>616</v>
      </c>
      <c r="E138" s="21" t="s">
        <v>617</v>
      </c>
      <c r="F138" s="22" t="str">
        <f>"规格："&amp;D138&amp;","&amp;E138</f>
        <v>规格：单片铁架结构绷网格布,50方管</v>
      </c>
      <c r="G138" s="20" t="s">
        <v>67</v>
      </c>
      <c r="H138" s="23" t="s">
        <v>260</v>
      </c>
      <c r="I138" s="34">
        <v>90</v>
      </c>
    </row>
    <row r="139" spans="1:9" ht="17">
      <c r="A139" s="18" t="s">
        <v>618</v>
      </c>
      <c r="B139" s="19" t="s">
        <v>256</v>
      </c>
      <c r="C139" s="185" t="s">
        <v>608</v>
      </c>
      <c r="D139" s="20" t="s">
        <v>619</v>
      </c>
      <c r="E139" s="21" t="s">
        <v>617</v>
      </c>
      <c r="F139" s="22" t="str">
        <f>"规格："&amp;D139&amp;","&amp;E139</f>
        <v>规格：单片铁架绷喷绘布,50方管</v>
      </c>
      <c r="G139" s="20" t="s">
        <v>67</v>
      </c>
      <c r="H139" s="23" t="s">
        <v>260</v>
      </c>
      <c r="I139" s="34">
        <v>100</v>
      </c>
    </row>
    <row r="140" spans="1:9" ht="17">
      <c r="A140" s="18" t="s">
        <v>620</v>
      </c>
      <c r="B140" s="19" t="s">
        <v>256</v>
      </c>
      <c r="C140" s="185" t="s">
        <v>608</v>
      </c>
      <c r="D140" s="20" t="s">
        <v>621</v>
      </c>
      <c r="E140" s="21"/>
      <c r="F140" s="22" t="str">
        <f>"规格："&amp;D140</f>
        <v>规格：单片铁架綳软膜</v>
      </c>
      <c r="G140" s="20" t="s">
        <v>67</v>
      </c>
      <c r="H140" s="23" t="s">
        <v>260</v>
      </c>
      <c r="I140" s="34">
        <v>150</v>
      </c>
    </row>
    <row r="141" spans="1:9" ht="34">
      <c r="A141" s="18" t="s">
        <v>622</v>
      </c>
      <c r="B141" s="19" t="s">
        <v>256</v>
      </c>
      <c r="C141" s="185" t="s">
        <v>608</v>
      </c>
      <c r="D141" s="45" t="s">
        <v>623</v>
      </c>
      <c r="E141" s="30" t="s">
        <v>624</v>
      </c>
      <c r="F141" s="22" t="str">
        <f t="shared" ref="F141:F204" si="4">"规格："&amp;D141&amp;","&amp;E141</f>
        <v>规格：AV架弹力布0.4m*0.4m,內遮光布+弾力布</v>
      </c>
      <c r="G141" s="20" t="s">
        <v>67</v>
      </c>
      <c r="H141" s="23" t="s">
        <v>260</v>
      </c>
      <c r="I141" s="34">
        <v>60</v>
      </c>
    </row>
    <row r="142" spans="1:9" ht="34">
      <c r="A142" s="18" t="s">
        <v>625</v>
      </c>
      <c r="B142" s="19" t="s">
        <v>256</v>
      </c>
      <c r="C142" s="185" t="s">
        <v>608</v>
      </c>
      <c r="D142" s="45" t="s">
        <v>626</v>
      </c>
      <c r="E142" s="30" t="s">
        <v>624</v>
      </c>
      <c r="F142" s="22" t="str">
        <f t="shared" si="4"/>
        <v>规格：AV架弹力布0.6m*0.6m,內遮光布+弾力布</v>
      </c>
      <c r="G142" s="20" t="s">
        <v>67</v>
      </c>
      <c r="H142" s="23" t="s">
        <v>260</v>
      </c>
      <c r="I142" s="34">
        <v>60</v>
      </c>
    </row>
    <row r="143" spans="1:9" ht="34">
      <c r="A143" s="18" t="s">
        <v>627</v>
      </c>
      <c r="B143" s="19" t="s">
        <v>628</v>
      </c>
      <c r="C143" s="20" t="s">
        <v>629</v>
      </c>
      <c r="D143" s="20" t="s">
        <v>630</v>
      </c>
      <c r="E143" s="21" t="s">
        <v>275</v>
      </c>
      <c r="F143" s="22" t="str">
        <f t="shared" si="4"/>
        <v>规格：灯布,3.2m宽幅，黑底材质+无味（环保）油墨</v>
      </c>
      <c r="G143" s="20" t="s">
        <v>67</v>
      </c>
      <c r="H143" s="23" t="s">
        <v>260</v>
      </c>
      <c r="I143" s="34">
        <v>50</v>
      </c>
    </row>
    <row r="144" spans="1:9" ht="17">
      <c r="A144" s="18" t="s">
        <v>631</v>
      </c>
      <c r="B144" s="19" t="s">
        <v>628</v>
      </c>
      <c r="C144" s="20" t="s">
        <v>629</v>
      </c>
      <c r="D144" s="20" t="s">
        <v>630</v>
      </c>
      <c r="E144" s="21" t="s">
        <v>632</v>
      </c>
      <c r="F144" s="22" t="str">
        <f t="shared" si="4"/>
        <v>规格：灯布,5m宽幅，无味（环保）油墨</v>
      </c>
      <c r="G144" s="20" t="s">
        <v>67</v>
      </c>
      <c r="H144" s="23" t="s">
        <v>260</v>
      </c>
      <c r="I144" s="34">
        <v>75</v>
      </c>
    </row>
    <row r="145" spans="1:9" ht="34">
      <c r="A145" s="18" t="s">
        <v>633</v>
      </c>
      <c r="B145" s="19" t="s">
        <v>628</v>
      </c>
      <c r="C145" s="20" t="s">
        <v>634</v>
      </c>
      <c r="D145" s="20" t="s">
        <v>635</v>
      </c>
      <c r="E145" s="21" t="s">
        <v>275</v>
      </c>
      <c r="F145" s="22" t="str">
        <f t="shared" si="4"/>
        <v>规格：宝丽布,3.2m宽幅，黑底材质+无味（环保）油墨</v>
      </c>
      <c r="G145" s="20" t="s">
        <v>67</v>
      </c>
      <c r="H145" s="23" t="s">
        <v>260</v>
      </c>
      <c r="I145" s="34">
        <v>45</v>
      </c>
    </row>
    <row r="146" spans="1:9" ht="34">
      <c r="A146" s="18" t="s">
        <v>636</v>
      </c>
      <c r="B146" s="19" t="s">
        <v>628</v>
      </c>
      <c r="C146" s="20" t="s">
        <v>634</v>
      </c>
      <c r="D146" s="20" t="s">
        <v>635</v>
      </c>
      <c r="E146" s="21" t="s">
        <v>277</v>
      </c>
      <c r="F146" s="22" t="str">
        <f t="shared" si="4"/>
        <v>规格：宝丽布,5m宽幅，黑底材质+无味（环保）油墨</v>
      </c>
      <c r="G146" s="20" t="s">
        <v>67</v>
      </c>
      <c r="H146" s="23" t="s">
        <v>260</v>
      </c>
      <c r="I146" s="34">
        <v>65</v>
      </c>
    </row>
    <row r="147" spans="1:9" ht="34">
      <c r="A147" s="18" t="s">
        <v>637</v>
      </c>
      <c r="B147" s="19" t="s">
        <v>628</v>
      </c>
      <c r="C147" s="20" t="s">
        <v>634</v>
      </c>
      <c r="D147" s="20" t="s">
        <v>635</v>
      </c>
      <c r="E147" s="21" t="s">
        <v>638</v>
      </c>
      <c r="F147" s="22" t="str">
        <f t="shared" si="4"/>
        <v>规格：宝丽布,喷绘UV，3.2m宽幅，黑底材质+无味（环保）油墨</v>
      </c>
      <c r="G147" s="20" t="s">
        <v>67</v>
      </c>
      <c r="H147" s="23" t="s">
        <v>260</v>
      </c>
      <c r="I147" s="34">
        <v>70</v>
      </c>
    </row>
    <row r="148" spans="1:9" ht="34">
      <c r="A148" s="18" t="s">
        <v>639</v>
      </c>
      <c r="B148" s="19" t="s">
        <v>628</v>
      </c>
      <c r="C148" s="20" t="s">
        <v>634</v>
      </c>
      <c r="D148" s="20" t="s">
        <v>635</v>
      </c>
      <c r="E148" s="21" t="s">
        <v>640</v>
      </c>
      <c r="F148" s="22" t="str">
        <f t="shared" si="4"/>
        <v>规格：宝丽布,喷绘UV，5m宽幅，黑底材质+无味（环保）油墨</v>
      </c>
      <c r="G148" s="20" t="s">
        <v>67</v>
      </c>
      <c r="H148" s="23" t="s">
        <v>260</v>
      </c>
      <c r="I148" s="34">
        <v>80</v>
      </c>
    </row>
    <row r="149" spans="1:9" ht="34">
      <c r="A149" s="18" t="s">
        <v>641</v>
      </c>
      <c r="B149" s="19" t="s">
        <v>628</v>
      </c>
      <c r="C149" s="20" t="s">
        <v>642</v>
      </c>
      <c r="D149" s="20" t="s">
        <v>643</v>
      </c>
      <c r="E149" s="21" t="s">
        <v>644</v>
      </c>
      <c r="F149" s="22" t="str">
        <f t="shared" si="4"/>
        <v>规格：网格布,3.2m宽幅，白色材质+无味（环保）油墨</v>
      </c>
      <c r="G149" s="20" t="s">
        <v>67</v>
      </c>
      <c r="H149" s="23" t="s">
        <v>260</v>
      </c>
      <c r="I149" s="34">
        <v>50</v>
      </c>
    </row>
    <row r="150" spans="1:9" ht="34">
      <c r="A150" s="18" t="s">
        <v>645</v>
      </c>
      <c r="B150" s="19" t="s">
        <v>628</v>
      </c>
      <c r="C150" s="20" t="s">
        <v>642</v>
      </c>
      <c r="D150" s="20" t="s">
        <v>643</v>
      </c>
      <c r="E150" s="21" t="s">
        <v>646</v>
      </c>
      <c r="F150" s="22" t="str">
        <f t="shared" si="4"/>
        <v>规格：网格布,5m宽幅，白色材质+无味（环保）油墨</v>
      </c>
      <c r="G150" s="20" t="s">
        <v>67</v>
      </c>
      <c r="H150" s="23" t="s">
        <v>260</v>
      </c>
      <c r="I150" s="34">
        <v>50</v>
      </c>
    </row>
    <row r="151" spans="1:9" ht="34">
      <c r="A151" s="18" t="s">
        <v>647</v>
      </c>
      <c r="B151" s="19" t="s">
        <v>628</v>
      </c>
      <c r="C151" s="20" t="s">
        <v>648</v>
      </c>
      <c r="D151" s="20" t="s">
        <v>649</v>
      </c>
      <c r="E151" s="21" t="s">
        <v>650</v>
      </c>
      <c r="F151" s="22" t="str">
        <f t="shared" si="4"/>
        <v>规格：刀刮布,3.2m宽幅，刀刮布+无味（环保）油墨</v>
      </c>
      <c r="G151" s="20" t="s">
        <v>67</v>
      </c>
      <c r="H151" s="23" t="s">
        <v>260</v>
      </c>
      <c r="I151" s="34">
        <v>75</v>
      </c>
    </row>
    <row r="152" spans="1:9" ht="34">
      <c r="A152" s="18" t="s">
        <v>651</v>
      </c>
      <c r="B152" s="19" t="s">
        <v>628</v>
      </c>
      <c r="C152" s="20" t="s">
        <v>648</v>
      </c>
      <c r="D152" s="20" t="s">
        <v>649</v>
      </c>
      <c r="E152" s="21" t="s">
        <v>652</v>
      </c>
      <c r="F152" s="22" t="str">
        <f t="shared" si="4"/>
        <v>规格：刀刮布,5m宽幅，刀刮布+无味（环保）油墨</v>
      </c>
      <c r="G152" s="20" t="s">
        <v>67</v>
      </c>
      <c r="H152" s="23" t="s">
        <v>260</v>
      </c>
      <c r="I152" s="34">
        <v>100</v>
      </c>
    </row>
    <row r="153" spans="1:9" ht="34">
      <c r="A153" s="18" t="s">
        <v>653</v>
      </c>
      <c r="B153" s="19" t="s">
        <v>628</v>
      </c>
      <c r="C153" s="20" t="s">
        <v>654</v>
      </c>
      <c r="D153" s="20" t="s">
        <v>655</v>
      </c>
      <c r="E153" s="21" t="s">
        <v>656</v>
      </c>
      <c r="F153" s="22" t="str">
        <f t="shared" si="4"/>
        <v>规格：油画布,1.5m宽幅，油画布+无味（环保）油墨</v>
      </c>
      <c r="G153" s="20" t="s">
        <v>67</v>
      </c>
      <c r="H153" s="23" t="s">
        <v>260</v>
      </c>
      <c r="I153" s="34">
        <v>80</v>
      </c>
    </row>
    <row r="154" spans="1:9" ht="17">
      <c r="A154" s="18" t="s">
        <v>657</v>
      </c>
      <c r="B154" s="19" t="s">
        <v>628</v>
      </c>
      <c r="C154" s="20" t="s">
        <v>658</v>
      </c>
      <c r="D154" s="20" t="s">
        <v>659</v>
      </c>
      <c r="E154" s="21" t="s">
        <v>660</v>
      </c>
      <c r="F154" s="22" t="str">
        <f t="shared" si="4"/>
        <v>规格：高清UV软膜喷绘,单层模式</v>
      </c>
      <c r="G154" s="20" t="s">
        <v>67</v>
      </c>
      <c r="H154" s="23" t="s">
        <v>260</v>
      </c>
      <c r="I154" s="34">
        <v>70</v>
      </c>
    </row>
    <row r="155" spans="1:9" ht="17">
      <c r="A155" s="18" t="s">
        <v>661</v>
      </c>
      <c r="B155" s="19" t="s">
        <v>628</v>
      </c>
      <c r="C155" s="20" t="s">
        <v>658</v>
      </c>
      <c r="D155" s="20" t="s">
        <v>659</v>
      </c>
      <c r="E155" s="21" t="s">
        <v>662</v>
      </c>
      <c r="F155" s="22" t="str">
        <f t="shared" si="4"/>
        <v>规格：高清UV软膜喷绘,双层模式</v>
      </c>
      <c r="G155" s="20" t="s">
        <v>67</v>
      </c>
      <c r="H155" s="23" t="s">
        <v>260</v>
      </c>
      <c r="I155" s="34">
        <v>100</v>
      </c>
    </row>
    <row r="156" spans="1:9" ht="17">
      <c r="A156" s="18" t="s">
        <v>663</v>
      </c>
      <c r="B156" s="19" t="s">
        <v>628</v>
      </c>
      <c r="C156" s="20" t="s">
        <v>658</v>
      </c>
      <c r="D156" s="20" t="s">
        <v>664</v>
      </c>
      <c r="E156" s="21" t="s">
        <v>665</v>
      </c>
      <c r="F156" s="22" t="str">
        <f t="shared" si="4"/>
        <v>规格：黑底空白软膜,黑底，不透光</v>
      </c>
      <c r="G156" s="20" t="s">
        <v>67</v>
      </c>
      <c r="H156" s="23" t="s">
        <v>260</v>
      </c>
      <c r="I156" s="34">
        <v>80</v>
      </c>
    </row>
    <row r="157" spans="1:9" ht="17">
      <c r="A157" s="18" t="s">
        <v>666</v>
      </c>
      <c r="B157" s="19" t="s">
        <v>628</v>
      </c>
      <c r="C157" s="52" t="s">
        <v>667</v>
      </c>
      <c r="D157" s="52" t="s">
        <v>667</v>
      </c>
      <c r="E157" s="53" t="s">
        <v>668</v>
      </c>
      <c r="F157" s="22" t="str">
        <f t="shared" si="4"/>
        <v>规格：热转印布,3.2m宽幅，白底材质</v>
      </c>
      <c r="G157" s="52" t="s">
        <v>669</v>
      </c>
      <c r="H157" s="23" t="s">
        <v>260</v>
      </c>
      <c r="I157" s="34">
        <v>100</v>
      </c>
    </row>
    <row r="158" spans="1:9" ht="17">
      <c r="A158" s="18" t="s">
        <v>670</v>
      </c>
      <c r="B158" s="19" t="s">
        <v>628</v>
      </c>
      <c r="C158" s="52" t="s">
        <v>671</v>
      </c>
      <c r="D158" s="52" t="s">
        <v>671</v>
      </c>
      <c r="E158" s="53" t="s">
        <v>672</v>
      </c>
      <c r="F158" s="22" t="str">
        <f t="shared" si="4"/>
        <v>规格：平板UV,门幅2.4X1.2m</v>
      </c>
      <c r="G158" s="52" t="s">
        <v>669</v>
      </c>
      <c r="H158" s="23" t="s">
        <v>260</v>
      </c>
      <c r="I158" s="34">
        <v>90</v>
      </c>
    </row>
    <row r="159" spans="1:9" ht="17">
      <c r="A159" s="18" t="s">
        <v>673</v>
      </c>
      <c r="B159" s="19" t="s">
        <v>628</v>
      </c>
      <c r="C159" s="20" t="s">
        <v>674</v>
      </c>
      <c r="D159" s="20" t="s">
        <v>675</v>
      </c>
      <c r="E159" s="21" t="s">
        <v>676</v>
      </c>
      <c r="F159" s="22" t="str">
        <f t="shared" si="4"/>
        <v>规格：背胶写真+覆膜+背胶,125g</v>
      </c>
      <c r="G159" s="20" t="s">
        <v>67</v>
      </c>
      <c r="H159" s="23" t="s">
        <v>260</v>
      </c>
      <c r="I159" s="34">
        <v>40</v>
      </c>
    </row>
    <row r="160" spans="1:9" ht="17">
      <c r="A160" s="18" t="s">
        <v>677</v>
      </c>
      <c r="B160" s="19" t="s">
        <v>628</v>
      </c>
      <c r="C160" s="20" t="s">
        <v>674</v>
      </c>
      <c r="D160" s="20" t="s">
        <v>678</v>
      </c>
      <c r="E160" s="21" t="s">
        <v>676</v>
      </c>
      <c r="F160" s="22" t="str">
        <f t="shared" si="4"/>
        <v>规格：可转移背胶+覆膜,125g</v>
      </c>
      <c r="G160" s="20" t="s">
        <v>67</v>
      </c>
      <c r="H160" s="23" t="s">
        <v>260</v>
      </c>
      <c r="I160" s="34">
        <v>55</v>
      </c>
    </row>
    <row r="161" spans="1:9" ht="17">
      <c r="A161" s="18" t="s">
        <v>679</v>
      </c>
      <c r="B161" s="19" t="s">
        <v>628</v>
      </c>
      <c r="C161" s="20" t="s">
        <v>674</v>
      </c>
      <c r="D161" s="20" t="s">
        <v>680</v>
      </c>
      <c r="E161" s="21" t="s">
        <v>676</v>
      </c>
      <c r="F161" s="22" t="str">
        <f t="shared" si="4"/>
        <v>规格：照相纸写真+覆膜+背胶,125g</v>
      </c>
      <c r="G161" s="20" t="s">
        <v>67</v>
      </c>
      <c r="H161" s="23" t="s">
        <v>260</v>
      </c>
      <c r="I161" s="34">
        <v>50</v>
      </c>
    </row>
    <row r="162" spans="1:9" ht="17">
      <c r="A162" s="18" t="s">
        <v>681</v>
      </c>
      <c r="B162" s="18" t="s">
        <v>628</v>
      </c>
      <c r="C162" s="20" t="s">
        <v>674</v>
      </c>
      <c r="D162" s="20" t="s">
        <v>682</v>
      </c>
      <c r="E162" s="21" t="s">
        <v>683</v>
      </c>
      <c r="F162" s="22" t="str">
        <f t="shared" si="4"/>
        <v>规格：车贴写真,175g</v>
      </c>
      <c r="G162" s="20" t="s">
        <v>67</v>
      </c>
      <c r="H162" s="23" t="s">
        <v>260</v>
      </c>
      <c r="I162" s="34">
        <v>55</v>
      </c>
    </row>
    <row r="163" spans="1:9" ht="17">
      <c r="A163" s="18" t="s">
        <v>684</v>
      </c>
      <c r="B163" s="18" t="s">
        <v>628</v>
      </c>
      <c r="C163" s="20" t="s">
        <v>674</v>
      </c>
      <c r="D163" s="20" t="s">
        <v>685</v>
      </c>
      <c r="E163" s="21" t="s">
        <v>686</v>
      </c>
      <c r="F163" s="22" t="str">
        <f t="shared" si="4"/>
        <v>规格：加厚地贴,3M进口加厚地贴</v>
      </c>
      <c r="G163" s="20" t="s">
        <v>67</v>
      </c>
      <c r="H163" s="23" t="s">
        <v>260</v>
      </c>
      <c r="I163" s="34">
        <v>70</v>
      </c>
    </row>
    <row r="164" spans="1:9" ht="34">
      <c r="A164" s="18" t="s">
        <v>687</v>
      </c>
      <c r="B164" s="18" t="s">
        <v>628</v>
      </c>
      <c r="C164" s="19" t="s">
        <v>688</v>
      </c>
      <c r="D164" s="20" t="s">
        <v>689</v>
      </c>
      <c r="E164" s="21" t="s">
        <v>690</v>
      </c>
      <c r="F164" s="22" t="str">
        <f t="shared" si="4"/>
        <v>规格：A4彩色单面157克铜板纸,数量(1-500)</v>
      </c>
      <c r="G164" s="185" t="s">
        <v>171</v>
      </c>
      <c r="H164" s="23" t="s">
        <v>260</v>
      </c>
      <c r="I164" s="34">
        <v>0.6</v>
      </c>
    </row>
    <row r="165" spans="1:9" ht="34">
      <c r="A165" s="18" t="s">
        <v>691</v>
      </c>
      <c r="B165" s="18" t="s">
        <v>628</v>
      </c>
      <c r="C165" s="19" t="s">
        <v>688</v>
      </c>
      <c r="D165" s="20" t="s">
        <v>689</v>
      </c>
      <c r="E165" s="21" t="s">
        <v>692</v>
      </c>
      <c r="F165" s="22" t="str">
        <f t="shared" si="4"/>
        <v>规格：A4彩色单面157克铜板纸,数量(501-5000)</v>
      </c>
      <c r="G165" s="185" t="s">
        <v>171</v>
      </c>
      <c r="H165" s="23" t="s">
        <v>260</v>
      </c>
      <c r="I165" s="34">
        <v>0.3</v>
      </c>
    </row>
    <row r="166" spans="1:9" ht="34">
      <c r="A166" s="18" t="s">
        <v>693</v>
      </c>
      <c r="B166" s="18" t="s">
        <v>628</v>
      </c>
      <c r="C166" s="19" t="s">
        <v>688</v>
      </c>
      <c r="D166" s="20" t="s">
        <v>694</v>
      </c>
      <c r="E166" s="21" t="s">
        <v>690</v>
      </c>
      <c r="F166" s="22" t="str">
        <f t="shared" si="4"/>
        <v>规格：A4彩色单面200克铜板纸,数量(1-500)</v>
      </c>
      <c r="G166" s="185" t="s">
        <v>171</v>
      </c>
      <c r="H166" s="23" t="s">
        <v>260</v>
      </c>
      <c r="I166" s="34">
        <v>0.7</v>
      </c>
    </row>
    <row r="167" spans="1:9" ht="34">
      <c r="A167" s="18" t="s">
        <v>695</v>
      </c>
      <c r="B167" s="18" t="s">
        <v>628</v>
      </c>
      <c r="C167" s="19" t="s">
        <v>688</v>
      </c>
      <c r="D167" s="20" t="s">
        <v>694</v>
      </c>
      <c r="E167" s="21" t="s">
        <v>692</v>
      </c>
      <c r="F167" s="22" t="str">
        <f t="shared" si="4"/>
        <v>规格：A4彩色单面200克铜板纸,数量(501-5000)</v>
      </c>
      <c r="G167" s="185" t="s">
        <v>171</v>
      </c>
      <c r="H167" s="23" t="s">
        <v>260</v>
      </c>
      <c r="I167" s="34">
        <v>0.4</v>
      </c>
    </row>
    <row r="168" spans="1:9" ht="34">
      <c r="A168" s="18" t="s">
        <v>696</v>
      </c>
      <c r="B168" s="18" t="s">
        <v>628</v>
      </c>
      <c r="C168" s="19" t="s">
        <v>688</v>
      </c>
      <c r="D168" s="20" t="s">
        <v>697</v>
      </c>
      <c r="E168" s="21" t="s">
        <v>690</v>
      </c>
      <c r="F168" s="22" t="str">
        <f t="shared" si="4"/>
        <v>规格：A4彩色单面250克铜板纸,数量(1-500)</v>
      </c>
      <c r="G168" s="185" t="s">
        <v>171</v>
      </c>
      <c r="H168" s="23" t="s">
        <v>260</v>
      </c>
      <c r="I168" s="34">
        <v>0.8</v>
      </c>
    </row>
    <row r="169" spans="1:9" ht="34">
      <c r="A169" s="18" t="s">
        <v>698</v>
      </c>
      <c r="B169" s="18" t="s">
        <v>628</v>
      </c>
      <c r="C169" s="19" t="s">
        <v>688</v>
      </c>
      <c r="D169" s="20" t="s">
        <v>697</v>
      </c>
      <c r="E169" s="21" t="s">
        <v>692</v>
      </c>
      <c r="F169" s="22" t="str">
        <f t="shared" si="4"/>
        <v>规格：A4彩色单面250克铜板纸,数量(501-5000)</v>
      </c>
      <c r="G169" s="185" t="s">
        <v>171</v>
      </c>
      <c r="H169" s="23" t="s">
        <v>260</v>
      </c>
      <c r="I169" s="34">
        <v>0.6</v>
      </c>
    </row>
    <row r="170" spans="1:9" ht="34">
      <c r="A170" s="18" t="s">
        <v>699</v>
      </c>
      <c r="B170" s="18" t="s">
        <v>628</v>
      </c>
      <c r="C170" s="18" t="s">
        <v>688</v>
      </c>
      <c r="D170" s="37" t="s">
        <v>700</v>
      </c>
      <c r="E170" s="38" t="s">
        <v>690</v>
      </c>
      <c r="F170" s="39" t="str">
        <f t="shared" si="4"/>
        <v>规格：A4彩色双面157克铜板纸,数量(1-500)</v>
      </c>
      <c r="G170" s="186" t="s">
        <v>171</v>
      </c>
      <c r="H170" s="36" t="s">
        <v>260</v>
      </c>
      <c r="I170" s="34">
        <v>1</v>
      </c>
    </row>
    <row r="171" spans="1:9" ht="34">
      <c r="A171" s="18" t="s">
        <v>701</v>
      </c>
      <c r="B171" s="18" t="s">
        <v>628</v>
      </c>
      <c r="C171" s="19" t="s">
        <v>688</v>
      </c>
      <c r="D171" s="20" t="s">
        <v>700</v>
      </c>
      <c r="E171" s="21" t="s">
        <v>692</v>
      </c>
      <c r="F171" s="22" t="str">
        <f t="shared" si="4"/>
        <v>规格：A4彩色双面157克铜板纸,数量(501-5000)</v>
      </c>
      <c r="G171" s="185" t="s">
        <v>171</v>
      </c>
      <c r="H171" s="23" t="s">
        <v>260</v>
      </c>
      <c r="I171" s="34">
        <v>0.8</v>
      </c>
    </row>
    <row r="172" spans="1:9" ht="34">
      <c r="A172" s="18" t="s">
        <v>702</v>
      </c>
      <c r="B172" s="18" t="s">
        <v>628</v>
      </c>
      <c r="C172" s="19" t="s">
        <v>688</v>
      </c>
      <c r="D172" s="20" t="s">
        <v>703</v>
      </c>
      <c r="E172" s="21" t="s">
        <v>690</v>
      </c>
      <c r="F172" s="22" t="str">
        <f t="shared" si="4"/>
        <v>规格：A4彩色双面200克铜板纸,数量(1-500)</v>
      </c>
      <c r="G172" s="185" t="s">
        <v>171</v>
      </c>
      <c r="H172" s="23" t="s">
        <v>260</v>
      </c>
      <c r="I172" s="34">
        <v>1.2</v>
      </c>
    </row>
    <row r="173" spans="1:9" ht="34">
      <c r="A173" s="18" t="s">
        <v>704</v>
      </c>
      <c r="B173" s="18" t="s">
        <v>628</v>
      </c>
      <c r="C173" s="19" t="s">
        <v>688</v>
      </c>
      <c r="D173" s="20" t="s">
        <v>703</v>
      </c>
      <c r="E173" s="21" t="s">
        <v>692</v>
      </c>
      <c r="F173" s="22" t="str">
        <f t="shared" si="4"/>
        <v>规格：A4彩色双面200克铜板纸,数量(501-5000)</v>
      </c>
      <c r="G173" s="185" t="s">
        <v>171</v>
      </c>
      <c r="H173" s="23" t="s">
        <v>260</v>
      </c>
      <c r="I173" s="34">
        <v>0.8</v>
      </c>
    </row>
    <row r="174" spans="1:9" ht="34">
      <c r="A174" s="18" t="s">
        <v>705</v>
      </c>
      <c r="B174" s="18" t="s">
        <v>628</v>
      </c>
      <c r="C174" s="19" t="s">
        <v>688</v>
      </c>
      <c r="D174" s="20" t="s">
        <v>706</v>
      </c>
      <c r="E174" s="21" t="s">
        <v>690</v>
      </c>
      <c r="F174" s="22" t="str">
        <f t="shared" si="4"/>
        <v>规格：A4彩色双面250克铜板纸,数量(1-500)</v>
      </c>
      <c r="G174" s="185" t="s">
        <v>171</v>
      </c>
      <c r="H174" s="23" t="s">
        <v>260</v>
      </c>
      <c r="I174" s="34">
        <v>1.4</v>
      </c>
    </row>
    <row r="175" spans="1:9" ht="34">
      <c r="A175" s="18" t="s">
        <v>707</v>
      </c>
      <c r="B175" s="18" t="s">
        <v>628</v>
      </c>
      <c r="C175" s="19" t="s">
        <v>688</v>
      </c>
      <c r="D175" s="20" t="s">
        <v>706</v>
      </c>
      <c r="E175" s="21" t="s">
        <v>692</v>
      </c>
      <c r="F175" s="22" t="str">
        <f t="shared" si="4"/>
        <v>规格：A4彩色双面250克铜板纸,数量(501-5000)</v>
      </c>
      <c r="G175" s="185" t="s">
        <v>171</v>
      </c>
      <c r="H175" s="23" t="s">
        <v>260</v>
      </c>
      <c r="I175" s="34">
        <v>0.8</v>
      </c>
    </row>
    <row r="176" spans="1:9" ht="34">
      <c r="A176" s="18" t="s">
        <v>708</v>
      </c>
      <c r="B176" s="18" t="s">
        <v>628</v>
      </c>
      <c r="C176" s="19" t="s">
        <v>709</v>
      </c>
      <c r="D176" s="20" t="s">
        <v>710</v>
      </c>
      <c r="E176" s="21" t="s">
        <v>711</v>
      </c>
      <c r="F176" s="22" t="str">
        <f t="shared" si="4"/>
        <v>规格：彩色单面印刷250克,420mm X 570mm，数量(1-500)</v>
      </c>
      <c r="G176" s="185" t="s">
        <v>171</v>
      </c>
      <c r="H176" s="23" t="s">
        <v>260</v>
      </c>
      <c r="I176" s="34">
        <v>2.5</v>
      </c>
    </row>
    <row r="177" spans="1:9" ht="34">
      <c r="A177" s="18" t="s">
        <v>712</v>
      </c>
      <c r="B177" s="18" t="s">
        <v>628</v>
      </c>
      <c r="C177" s="19" t="s">
        <v>709</v>
      </c>
      <c r="D177" s="20" t="s">
        <v>713</v>
      </c>
      <c r="E177" s="21" t="s">
        <v>711</v>
      </c>
      <c r="F177" s="22" t="str">
        <f t="shared" si="4"/>
        <v>规格：彩色单面印刷250克+覆膜,420mm X 570mm，数量(1-500)</v>
      </c>
      <c r="G177" s="185" t="s">
        <v>171</v>
      </c>
      <c r="H177" s="23" t="s">
        <v>260</v>
      </c>
      <c r="I177" s="34">
        <v>3.5</v>
      </c>
    </row>
    <row r="178" spans="1:9" s="1" customFormat="1" ht="34">
      <c r="A178" s="24" t="s">
        <v>180</v>
      </c>
      <c r="B178" s="24" t="s">
        <v>628</v>
      </c>
      <c r="C178" s="24" t="s">
        <v>714</v>
      </c>
      <c r="D178" s="25" t="s">
        <v>715</v>
      </c>
      <c r="E178" s="26" t="s">
        <v>716</v>
      </c>
      <c r="F178" s="27" t="str">
        <f t="shared" si="4"/>
        <v>规格：200克铜版彩色打印三折页,150mm X 210mm</v>
      </c>
      <c r="G178" s="25" t="s">
        <v>92</v>
      </c>
      <c r="H178" s="28" t="s">
        <v>260</v>
      </c>
      <c r="I178" s="35">
        <v>5</v>
      </c>
    </row>
    <row r="179" spans="1:9" ht="51">
      <c r="A179" s="18" t="s">
        <v>717</v>
      </c>
      <c r="B179" s="18" t="s">
        <v>628</v>
      </c>
      <c r="C179" s="18" t="s">
        <v>718</v>
      </c>
      <c r="D179" s="37" t="s">
        <v>719</v>
      </c>
      <c r="E179" s="38" t="s">
        <v>720</v>
      </c>
      <c r="F179" s="39" t="str">
        <f t="shared" si="4"/>
        <v>规格：200克铜版彩色打印内页+卡套+挂绳（含挂绳印刷）,125mm X 95mm，挂绳1cm宽，尼龙，含单色logo印刷</v>
      </c>
      <c r="G179" s="37" t="s">
        <v>92</v>
      </c>
      <c r="H179" s="36" t="s">
        <v>260</v>
      </c>
      <c r="I179" s="34">
        <v>8</v>
      </c>
    </row>
    <row r="180" spans="1:9" s="1" customFormat="1" ht="51">
      <c r="A180" s="24" t="s">
        <v>721</v>
      </c>
      <c r="B180" s="24" t="s">
        <v>628</v>
      </c>
      <c r="C180" s="24" t="s">
        <v>718</v>
      </c>
      <c r="D180" s="25" t="s">
        <v>722</v>
      </c>
      <c r="E180" s="26" t="s">
        <v>720</v>
      </c>
      <c r="F180" s="27" t="str">
        <f t="shared" si="4"/>
        <v>规格：PVC彩色印刷+挂绳（含挂绳印刷）,125mm X 95mm，挂绳1cm宽，尼龙，含单色logo印刷</v>
      </c>
      <c r="G180" s="25" t="s">
        <v>92</v>
      </c>
      <c r="H180" s="28" t="s">
        <v>260</v>
      </c>
      <c r="I180" s="35">
        <v>10</v>
      </c>
    </row>
    <row r="181" spans="1:9" ht="51">
      <c r="A181" s="18" t="s">
        <v>723</v>
      </c>
      <c r="B181" s="18" t="s">
        <v>628</v>
      </c>
      <c r="C181" s="18" t="s">
        <v>718</v>
      </c>
      <c r="D181" s="37" t="s">
        <v>724</v>
      </c>
      <c r="E181" s="38" t="s">
        <v>720</v>
      </c>
      <c r="F181" s="39" t="str">
        <f t="shared" si="4"/>
        <v>规格：250G克铜版纸对裱+覆膜,125mm X 95mm，挂绳1cm宽，尼龙，含单色logo印刷</v>
      </c>
      <c r="G181" s="37" t="s">
        <v>92</v>
      </c>
      <c r="H181" s="36" t="s">
        <v>260</v>
      </c>
      <c r="I181" s="34">
        <v>8</v>
      </c>
    </row>
    <row r="182" spans="1:9" s="1" customFormat="1" ht="17">
      <c r="A182" s="24" t="s">
        <v>178</v>
      </c>
      <c r="B182" s="24" t="s">
        <v>628</v>
      </c>
      <c r="C182" s="24" t="s">
        <v>725</v>
      </c>
      <c r="D182" s="25" t="s">
        <v>726</v>
      </c>
      <c r="E182" s="26" t="s">
        <v>727</v>
      </c>
      <c r="F182" s="27" t="str">
        <f t="shared" si="4"/>
        <v>规格：雪弗板裱写真,80mm*50mm</v>
      </c>
      <c r="G182" s="25" t="s">
        <v>70</v>
      </c>
      <c r="H182" s="28" t="s">
        <v>260</v>
      </c>
      <c r="I182" s="35">
        <v>20</v>
      </c>
    </row>
    <row r="183" spans="1:9" ht="17">
      <c r="A183" s="18" t="s">
        <v>728</v>
      </c>
      <c r="B183" s="18" t="s">
        <v>628</v>
      </c>
      <c r="C183" s="18" t="s">
        <v>729</v>
      </c>
      <c r="D183" s="37" t="s">
        <v>730</v>
      </c>
      <c r="E183" s="38" t="s">
        <v>731</v>
      </c>
      <c r="F183" s="39" t="str">
        <f t="shared" si="4"/>
        <v>规格：不干胶印刷,150mm*100mm</v>
      </c>
      <c r="G183" s="37" t="s">
        <v>171</v>
      </c>
      <c r="H183" s="36" t="s">
        <v>260</v>
      </c>
      <c r="I183" s="34">
        <v>2</v>
      </c>
    </row>
    <row r="184" spans="1:9" s="1" customFormat="1" ht="34">
      <c r="A184" s="24" t="s">
        <v>176</v>
      </c>
      <c r="B184" s="24" t="s">
        <v>628</v>
      </c>
      <c r="C184" s="24" t="s">
        <v>732</v>
      </c>
      <c r="D184" s="25" t="s">
        <v>733</v>
      </c>
      <c r="E184" s="26" t="s">
        <v>731</v>
      </c>
      <c r="F184" s="27" t="str">
        <f t="shared" si="4"/>
        <v>规格：彩色单面157克铜板纸,150mm*100mm</v>
      </c>
      <c r="G184" s="25" t="s">
        <v>171</v>
      </c>
      <c r="H184" s="28" t="s">
        <v>260</v>
      </c>
      <c r="I184" s="35">
        <v>1</v>
      </c>
    </row>
    <row r="185" spans="1:9" ht="17">
      <c r="A185" s="18" t="s">
        <v>734</v>
      </c>
      <c r="B185" s="18" t="s">
        <v>628</v>
      </c>
      <c r="C185" s="18" t="s">
        <v>735</v>
      </c>
      <c r="D185" s="37" t="s">
        <v>730</v>
      </c>
      <c r="E185" s="38" t="s">
        <v>736</v>
      </c>
      <c r="F185" s="39" t="str">
        <f t="shared" si="4"/>
        <v>规格：不干胶印刷,80mm圆</v>
      </c>
      <c r="G185" s="37" t="s">
        <v>171</v>
      </c>
      <c r="H185" s="36" t="s">
        <v>260</v>
      </c>
      <c r="I185" s="34">
        <v>1</v>
      </c>
    </row>
    <row r="186" spans="1:9" ht="34">
      <c r="A186" s="18" t="s">
        <v>737</v>
      </c>
      <c r="B186" s="18" t="s">
        <v>628</v>
      </c>
      <c r="C186" s="54" t="s">
        <v>738</v>
      </c>
      <c r="D186" s="55" t="s">
        <v>739</v>
      </c>
      <c r="E186" s="56" t="s">
        <v>740</v>
      </c>
      <c r="F186" s="22" t="str">
        <f t="shared" si="4"/>
        <v>规格：纯棉圆领T恤,200g纯棉，丝印单色logo，热转印面积≤20*30cm，50件起订</v>
      </c>
      <c r="G186" s="57" t="s">
        <v>191</v>
      </c>
      <c r="H186" s="23" t="s">
        <v>260</v>
      </c>
      <c r="I186" s="34">
        <v>50</v>
      </c>
    </row>
    <row r="187" spans="1:9" ht="34">
      <c r="A187" s="18" t="s">
        <v>741</v>
      </c>
      <c r="B187" s="18" t="s">
        <v>628</v>
      </c>
      <c r="C187" s="54" t="s">
        <v>738</v>
      </c>
      <c r="D187" s="55" t="s">
        <v>742</v>
      </c>
      <c r="E187" s="56" t="s">
        <v>740</v>
      </c>
      <c r="F187" s="22" t="str">
        <f t="shared" si="4"/>
        <v>规格：纯棉polo,200g纯棉，丝印单色logo，热转印面积≤20*30cm，50件起订</v>
      </c>
      <c r="G187" s="57" t="s">
        <v>191</v>
      </c>
      <c r="H187" s="23" t="s">
        <v>260</v>
      </c>
      <c r="I187" s="34">
        <v>65</v>
      </c>
    </row>
    <row r="188" spans="1:9" ht="34">
      <c r="A188" s="18" t="s">
        <v>743</v>
      </c>
      <c r="B188" s="18" t="s">
        <v>628</v>
      </c>
      <c r="C188" s="54" t="s">
        <v>738</v>
      </c>
      <c r="D188" s="55" t="s">
        <v>744</v>
      </c>
      <c r="E188" s="56" t="s">
        <v>745</v>
      </c>
      <c r="F188" s="22" t="str">
        <f t="shared" si="4"/>
        <v>规格：棒球帽,优质面涤，丝印单色logo，热转印面积≤20*30cm，50件起订</v>
      </c>
      <c r="G188" s="57" t="s">
        <v>191</v>
      </c>
      <c r="H188" s="23" t="s">
        <v>260</v>
      </c>
      <c r="I188" s="34">
        <v>30</v>
      </c>
    </row>
    <row r="189" spans="1:9" ht="34">
      <c r="A189" s="18" t="s">
        <v>746</v>
      </c>
      <c r="B189" s="18" t="s">
        <v>628</v>
      </c>
      <c r="C189" s="54" t="s">
        <v>738</v>
      </c>
      <c r="D189" s="55" t="s">
        <v>747</v>
      </c>
      <c r="E189" s="56" t="s">
        <v>748</v>
      </c>
      <c r="F189" s="22" t="str">
        <f t="shared" si="4"/>
        <v>规格：卫衣,400g纯棉，丝印单色logo，热转印面积≤20*30cm，50件起订</v>
      </c>
      <c r="G189" s="57" t="s">
        <v>191</v>
      </c>
      <c r="H189" s="23" t="s">
        <v>260</v>
      </c>
      <c r="I189" s="34">
        <v>95</v>
      </c>
    </row>
    <row r="190" spans="1:9" ht="34">
      <c r="A190" s="18" t="s">
        <v>749</v>
      </c>
      <c r="B190" s="18" t="s">
        <v>628</v>
      </c>
      <c r="C190" s="54" t="s">
        <v>750</v>
      </c>
      <c r="D190" s="55" t="s">
        <v>751</v>
      </c>
      <c r="E190" s="58" t="s">
        <v>752</v>
      </c>
      <c r="F190" s="22" t="str">
        <f t="shared" si="4"/>
        <v>规格：纸质快印,350mm*250mm*100mm（1-500）</v>
      </c>
      <c r="G190" s="57" t="s">
        <v>70</v>
      </c>
      <c r="H190" s="23" t="s">
        <v>260</v>
      </c>
      <c r="I190" s="34">
        <v>8</v>
      </c>
    </row>
    <row r="191" spans="1:9" ht="34">
      <c r="A191" s="18" t="s">
        <v>753</v>
      </c>
      <c r="B191" s="18" t="s">
        <v>628</v>
      </c>
      <c r="C191" s="54" t="s">
        <v>750</v>
      </c>
      <c r="D191" s="55" t="s">
        <v>754</v>
      </c>
      <c r="E191" s="58" t="s">
        <v>755</v>
      </c>
      <c r="F191" s="22" t="str">
        <f t="shared" si="4"/>
        <v>规格：纸质印刷,350mm*250mm*100mm（500-5000）</v>
      </c>
      <c r="G191" s="57" t="s">
        <v>70</v>
      </c>
      <c r="H191" s="23" t="s">
        <v>260</v>
      </c>
      <c r="I191" s="34">
        <v>7.5</v>
      </c>
    </row>
    <row r="192" spans="1:9" ht="34">
      <c r="A192" s="18" t="s">
        <v>756</v>
      </c>
      <c r="B192" s="18" t="s">
        <v>628</v>
      </c>
      <c r="C192" s="54" t="s">
        <v>750</v>
      </c>
      <c r="D192" s="55" t="s">
        <v>757</v>
      </c>
      <c r="E192" s="58" t="s">
        <v>758</v>
      </c>
      <c r="F192" s="22" t="str">
        <f t="shared" si="4"/>
        <v>规格：无纺布,350mm*250mm*100mm，含彩色logo印刷</v>
      </c>
      <c r="G192" s="57" t="s">
        <v>70</v>
      </c>
      <c r="H192" s="23" t="s">
        <v>260</v>
      </c>
      <c r="I192" s="34">
        <v>7</v>
      </c>
    </row>
    <row r="193" spans="1:9" ht="34">
      <c r="A193" s="18" t="s">
        <v>759</v>
      </c>
      <c r="B193" s="18" t="s">
        <v>628</v>
      </c>
      <c r="C193" s="54" t="s">
        <v>750</v>
      </c>
      <c r="D193" s="55" t="s">
        <v>760</v>
      </c>
      <c r="E193" s="58" t="s">
        <v>758</v>
      </c>
      <c r="F193" s="22" t="str">
        <f t="shared" si="4"/>
        <v>规格：帆布,350mm*250mm*100mm，含彩色logo印刷</v>
      </c>
      <c r="G193" s="57" t="s">
        <v>70</v>
      </c>
      <c r="H193" s="23" t="s">
        <v>260</v>
      </c>
      <c r="I193" s="34">
        <v>20</v>
      </c>
    </row>
    <row r="194" spans="1:9" ht="17">
      <c r="A194" s="18" t="s">
        <v>761</v>
      </c>
      <c r="B194" s="37" t="s">
        <v>762</v>
      </c>
      <c r="C194" s="20" t="s">
        <v>763</v>
      </c>
      <c r="D194" s="20" t="s">
        <v>764</v>
      </c>
      <c r="E194" s="21" t="s">
        <v>765</v>
      </c>
      <c r="F194" s="22" t="str">
        <f t="shared" si="4"/>
        <v>规格：珠宝灯,飞利浦或者同级品牌</v>
      </c>
      <c r="G194" s="19" t="s">
        <v>70</v>
      </c>
      <c r="H194" s="23" t="s">
        <v>260</v>
      </c>
      <c r="I194" s="34">
        <v>30</v>
      </c>
    </row>
    <row r="195" spans="1:9" ht="17">
      <c r="A195" s="18" t="s">
        <v>766</v>
      </c>
      <c r="B195" s="37" t="s">
        <v>762</v>
      </c>
      <c r="C195" s="20" t="s">
        <v>767</v>
      </c>
      <c r="D195" s="20" t="s">
        <v>768</v>
      </c>
      <c r="E195" s="21" t="s">
        <v>765</v>
      </c>
      <c r="F195" s="22" t="str">
        <f t="shared" si="4"/>
        <v>规格：T4灯管40W ,飞利浦或者同级品牌</v>
      </c>
      <c r="G195" s="19" t="s">
        <v>769</v>
      </c>
      <c r="H195" s="23" t="s">
        <v>260</v>
      </c>
      <c r="I195" s="34">
        <v>15</v>
      </c>
    </row>
    <row r="196" spans="1:9" ht="17">
      <c r="A196" s="18" t="s">
        <v>770</v>
      </c>
      <c r="B196" s="37" t="s">
        <v>762</v>
      </c>
      <c r="C196" s="20" t="s">
        <v>767</v>
      </c>
      <c r="D196" s="20" t="s">
        <v>771</v>
      </c>
      <c r="E196" s="21" t="s">
        <v>765</v>
      </c>
      <c r="F196" s="22" t="str">
        <f t="shared" si="4"/>
        <v>规格：T8灯管40W,飞利浦或者同级品牌</v>
      </c>
      <c r="G196" s="19" t="s">
        <v>769</v>
      </c>
      <c r="H196" s="23" t="s">
        <v>260</v>
      </c>
      <c r="I196" s="34">
        <v>25</v>
      </c>
    </row>
    <row r="197" spans="1:9" ht="17">
      <c r="A197" s="18" t="s">
        <v>772</v>
      </c>
      <c r="B197" s="37" t="s">
        <v>762</v>
      </c>
      <c r="C197" s="20" t="s">
        <v>763</v>
      </c>
      <c r="D197" s="20" t="s">
        <v>773</v>
      </c>
      <c r="E197" s="21" t="s">
        <v>774</v>
      </c>
      <c r="F197" s="22" t="str">
        <f t="shared" si="4"/>
        <v>规格：双联LED,10W</v>
      </c>
      <c r="G197" s="19" t="s">
        <v>70</v>
      </c>
      <c r="H197" s="23" t="s">
        <v>260</v>
      </c>
      <c r="I197" s="34">
        <v>30</v>
      </c>
    </row>
    <row r="198" spans="1:9" s="2" customFormat="1" ht="17">
      <c r="A198" s="40" t="s">
        <v>71</v>
      </c>
      <c r="B198" s="41" t="s">
        <v>762</v>
      </c>
      <c r="C198" s="41" t="s">
        <v>775</v>
      </c>
      <c r="D198" s="41" t="s">
        <v>69</v>
      </c>
      <c r="E198" s="42" t="s">
        <v>776</v>
      </c>
      <c r="F198" s="43" t="str">
        <f t="shared" si="4"/>
        <v>规格：格栅射灯,单头40W</v>
      </c>
      <c r="G198" s="40" t="s">
        <v>70</v>
      </c>
      <c r="H198" s="44" t="s">
        <v>260</v>
      </c>
      <c r="I198" s="51">
        <v>35</v>
      </c>
    </row>
    <row r="199" spans="1:9" ht="17">
      <c r="A199" s="18" t="s">
        <v>777</v>
      </c>
      <c r="B199" s="37" t="s">
        <v>762</v>
      </c>
      <c r="C199" s="20" t="s">
        <v>775</v>
      </c>
      <c r="D199" s="20" t="s">
        <v>69</v>
      </c>
      <c r="E199" s="21" t="s">
        <v>778</v>
      </c>
      <c r="F199" s="22" t="str">
        <f t="shared" si="4"/>
        <v>规格：格栅射灯,双头40W</v>
      </c>
      <c r="G199" s="19" t="s">
        <v>70</v>
      </c>
      <c r="H199" s="23" t="s">
        <v>260</v>
      </c>
      <c r="I199" s="34">
        <v>40</v>
      </c>
    </row>
    <row r="200" spans="1:9" ht="17">
      <c r="A200" s="18" t="s">
        <v>779</v>
      </c>
      <c r="B200" s="37" t="s">
        <v>762</v>
      </c>
      <c r="C200" s="20" t="s">
        <v>775</v>
      </c>
      <c r="D200" s="20" t="s">
        <v>69</v>
      </c>
      <c r="E200" s="21" t="s">
        <v>780</v>
      </c>
      <c r="F200" s="22" t="str">
        <f t="shared" si="4"/>
        <v>规格：格栅射灯,三头40W</v>
      </c>
      <c r="G200" s="19" t="s">
        <v>70</v>
      </c>
      <c r="H200" s="23" t="s">
        <v>260</v>
      </c>
      <c r="I200" s="34">
        <v>45</v>
      </c>
    </row>
    <row r="201" spans="1:9" ht="17">
      <c r="A201" s="18" t="s">
        <v>781</v>
      </c>
      <c r="B201" s="37" t="s">
        <v>762</v>
      </c>
      <c r="C201" s="20" t="s">
        <v>763</v>
      </c>
      <c r="D201" s="20" t="s">
        <v>782</v>
      </c>
      <c r="E201" s="21" t="s">
        <v>783</v>
      </c>
      <c r="F201" s="22" t="str">
        <f t="shared" si="4"/>
        <v>规格：节能灯,15W</v>
      </c>
      <c r="G201" s="19" t="s">
        <v>87</v>
      </c>
      <c r="H201" s="23" t="s">
        <v>260</v>
      </c>
      <c r="I201" s="34">
        <v>30</v>
      </c>
    </row>
    <row r="202" spans="1:9" ht="17">
      <c r="A202" s="18" t="s">
        <v>784</v>
      </c>
      <c r="B202" s="37" t="s">
        <v>762</v>
      </c>
      <c r="C202" s="20" t="s">
        <v>763</v>
      </c>
      <c r="D202" s="20" t="s">
        <v>785</v>
      </c>
      <c r="E202" s="21" t="s">
        <v>786</v>
      </c>
      <c r="F202" s="22" t="str">
        <f t="shared" si="4"/>
        <v>规格：普通灯,40W</v>
      </c>
      <c r="G202" s="19" t="s">
        <v>87</v>
      </c>
      <c r="H202" s="23" t="s">
        <v>260</v>
      </c>
      <c r="I202" s="34">
        <v>30</v>
      </c>
    </row>
    <row r="203" spans="1:9" ht="17">
      <c r="A203" s="18" t="s">
        <v>787</v>
      </c>
      <c r="B203" s="37" t="s">
        <v>762</v>
      </c>
      <c r="C203" s="20" t="s">
        <v>775</v>
      </c>
      <c r="D203" s="20" t="s">
        <v>788</v>
      </c>
      <c r="E203" s="21" t="s">
        <v>789</v>
      </c>
      <c r="F203" s="22" t="str">
        <f t="shared" si="4"/>
        <v>规格：长臂射灯,30W</v>
      </c>
      <c r="G203" s="19" t="s">
        <v>87</v>
      </c>
      <c r="H203" s="23" t="s">
        <v>260</v>
      </c>
      <c r="I203" s="34">
        <v>45</v>
      </c>
    </row>
    <row r="204" spans="1:9" ht="17">
      <c r="A204" s="18" t="s">
        <v>790</v>
      </c>
      <c r="B204" s="37" t="s">
        <v>762</v>
      </c>
      <c r="C204" s="20" t="s">
        <v>775</v>
      </c>
      <c r="D204" s="20" t="s">
        <v>791</v>
      </c>
      <c r="E204" s="21" t="s">
        <v>789</v>
      </c>
      <c r="F204" s="22" t="str">
        <f t="shared" si="4"/>
        <v>规格：轨道射灯,30W</v>
      </c>
      <c r="G204" s="19" t="s">
        <v>87</v>
      </c>
      <c r="H204" s="23" t="s">
        <v>260</v>
      </c>
      <c r="I204" s="34">
        <v>45</v>
      </c>
    </row>
    <row r="205" spans="1:9" ht="17">
      <c r="A205" s="18" t="s">
        <v>792</v>
      </c>
      <c r="B205" s="37" t="s">
        <v>762</v>
      </c>
      <c r="C205" s="20" t="s">
        <v>775</v>
      </c>
      <c r="D205" s="20" t="s">
        <v>793</v>
      </c>
      <c r="E205" s="21" t="s">
        <v>794</v>
      </c>
      <c r="F205" s="22" t="str">
        <f t="shared" ref="F205:F208" si="5">"规格："&amp;D205&amp;","&amp;E205</f>
        <v>规格：HQI高电压卤素灯,150W</v>
      </c>
      <c r="G205" s="19" t="s">
        <v>87</v>
      </c>
      <c r="H205" s="23" t="s">
        <v>260</v>
      </c>
      <c r="I205" s="34">
        <v>45</v>
      </c>
    </row>
    <row r="206" spans="1:9" ht="17">
      <c r="A206" s="18" t="s">
        <v>795</v>
      </c>
      <c r="B206" s="37" t="s">
        <v>762</v>
      </c>
      <c r="C206" s="20" t="s">
        <v>775</v>
      </c>
      <c r="D206" s="20" t="s">
        <v>796</v>
      </c>
      <c r="E206" s="21" t="s">
        <v>794</v>
      </c>
      <c r="F206" s="22" t="str">
        <f t="shared" si="5"/>
        <v>规格：大炮灯,150W</v>
      </c>
      <c r="G206" s="19" t="s">
        <v>87</v>
      </c>
      <c r="H206" s="23" t="s">
        <v>260</v>
      </c>
      <c r="I206" s="34">
        <v>45</v>
      </c>
    </row>
    <row r="207" spans="1:9" ht="17">
      <c r="A207" s="18" t="s">
        <v>797</v>
      </c>
      <c r="B207" s="37" t="s">
        <v>762</v>
      </c>
      <c r="C207" s="20" t="s">
        <v>775</v>
      </c>
      <c r="D207" s="20" t="s">
        <v>798</v>
      </c>
      <c r="E207" s="21" t="s">
        <v>799</v>
      </c>
      <c r="F207" s="22" t="str">
        <f t="shared" si="5"/>
        <v>规格：575车展灯,150WLED 聚光</v>
      </c>
      <c r="G207" s="19" t="s">
        <v>87</v>
      </c>
      <c r="H207" s="23" t="s">
        <v>260</v>
      </c>
      <c r="I207" s="34">
        <v>100</v>
      </c>
    </row>
    <row r="208" spans="1:9" ht="34">
      <c r="A208" s="18" t="s">
        <v>800</v>
      </c>
      <c r="B208" s="37" t="s">
        <v>762</v>
      </c>
      <c r="C208" s="20" t="s">
        <v>775</v>
      </c>
      <c r="D208" s="59" t="s">
        <v>801</v>
      </c>
      <c r="E208" s="60" t="s">
        <v>802</v>
      </c>
      <c r="F208" s="22" t="str">
        <f t="shared" si="5"/>
        <v>规格：展位长臂方灯50W-100W,50W-100W</v>
      </c>
      <c r="G208" s="19" t="s">
        <v>87</v>
      </c>
      <c r="H208" s="23" t="s">
        <v>260</v>
      </c>
      <c r="I208" s="34">
        <v>45</v>
      </c>
    </row>
    <row r="209" spans="1:9" ht="17">
      <c r="A209" s="18" t="s">
        <v>803</v>
      </c>
      <c r="B209" s="61" t="s">
        <v>804</v>
      </c>
      <c r="C209" s="62" t="s">
        <v>805</v>
      </c>
      <c r="D209" s="62" t="s">
        <v>806</v>
      </c>
      <c r="E209" s="63"/>
      <c r="F209" s="22" t="str">
        <f t="shared" ref="F209:F216" si="6">"规格："&amp;D209</f>
        <v>规格：IBM长桌</v>
      </c>
      <c r="G209" s="62" t="s">
        <v>171</v>
      </c>
      <c r="H209" s="23" t="s">
        <v>260</v>
      </c>
      <c r="I209" s="34">
        <v>70</v>
      </c>
    </row>
    <row r="210" spans="1:9" ht="17">
      <c r="A210" s="18" t="s">
        <v>807</v>
      </c>
      <c r="B210" s="61" t="s">
        <v>804</v>
      </c>
      <c r="C210" s="62" t="s">
        <v>805</v>
      </c>
      <c r="D210" s="62" t="s">
        <v>808</v>
      </c>
      <c r="E210" s="63"/>
      <c r="F210" s="22" t="str">
        <f t="shared" si="6"/>
        <v>规格：吧桌</v>
      </c>
      <c r="G210" s="62" t="s">
        <v>171</v>
      </c>
      <c r="H210" s="23" t="s">
        <v>260</v>
      </c>
      <c r="I210" s="34">
        <v>50</v>
      </c>
    </row>
    <row r="211" spans="1:9" ht="17">
      <c r="A211" s="18" t="s">
        <v>809</v>
      </c>
      <c r="B211" s="61" t="s">
        <v>804</v>
      </c>
      <c r="C211" s="62" t="s">
        <v>805</v>
      </c>
      <c r="D211" s="62" t="s">
        <v>810</v>
      </c>
      <c r="E211" s="63"/>
      <c r="F211" s="22" t="str">
        <f t="shared" si="6"/>
        <v>规格：折叠椅</v>
      </c>
      <c r="G211" s="62" t="s">
        <v>171</v>
      </c>
      <c r="H211" s="23" t="s">
        <v>260</v>
      </c>
      <c r="I211" s="34">
        <v>19</v>
      </c>
    </row>
    <row r="212" spans="1:9" ht="17">
      <c r="A212" s="18" t="s">
        <v>811</v>
      </c>
      <c r="B212" s="61" t="s">
        <v>804</v>
      </c>
      <c r="C212" s="62" t="s">
        <v>805</v>
      </c>
      <c r="D212" s="62" t="s">
        <v>812</v>
      </c>
      <c r="E212" s="63"/>
      <c r="F212" s="22" t="str">
        <f t="shared" si="6"/>
        <v>规格：办公椅</v>
      </c>
      <c r="G212" s="62" t="s">
        <v>171</v>
      </c>
      <c r="H212" s="23" t="s">
        <v>260</v>
      </c>
      <c r="I212" s="34">
        <v>50</v>
      </c>
    </row>
    <row r="213" spans="1:9" ht="17">
      <c r="A213" s="18" t="s">
        <v>813</v>
      </c>
      <c r="B213" s="61" t="s">
        <v>804</v>
      </c>
      <c r="C213" s="62" t="s">
        <v>805</v>
      </c>
      <c r="D213" s="62" t="s">
        <v>814</v>
      </c>
      <c r="E213" s="63"/>
      <c r="F213" s="22" t="str">
        <f t="shared" si="6"/>
        <v>规格：宴会椅</v>
      </c>
      <c r="G213" s="62" t="s">
        <v>171</v>
      </c>
      <c r="H213" s="23" t="s">
        <v>260</v>
      </c>
      <c r="I213" s="34">
        <v>20</v>
      </c>
    </row>
    <row r="214" spans="1:9" ht="17">
      <c r="A214" s="18" t="s">
        <v>815</v>
      </c>
      <c r="B214" s="61" t="s">
        <v>804</v>
      </c>
      <c r="C214" s="62" t="s">
        <v>805</v>
      </c>
      <c r="D214" s="46" t="s">
        <v>816</v>
      </c>
      <c r="E214" s="47"/>
      <c r="F214" s="22" t="str">
        <f t="shared" si="6"/>
        <v>规格：吧椅</v>
      </c>
      <c r="G214" s="62" t="s">
        <v>171</v>
      </c>
      <c r="H214" s="23" t="s">
        <v>260</v>
      </c>
      <c r="I214" s="34">
        <v>45</v>
      </c>
    </row>
    <row r="215" spans="1:9" ht="17">
      <c r="A215" s="18" t="s">
        <v>817</v>
      </c>
      <c r="B215" s="61" t="s">
        <v>804</v>
      </c>
      <c r="C215" s="62" t="s">
        <v>805</v>
      </c>
      <c r="D215" s="46" t="s">
        <v>818</v>
      </c>
      <c r="E215" s="47"/>
      <c r="F215" s="22" t="str">
        <f t="shared" si="6"/>
        <v>规格：单人面包凳</v>
      </c>
      <c r="G215" s="62" t="s">
        <v>171</v>
      </c>
      <c r="H215" s="23" t="s">
        <v>260</v>
      </c>
      <c r="I215" s="34">
        <v>50</v>
      </c>
    </row>
    <row r="216" spans="1:9" ht="17">
      <c r="A216" s="18" t="s">
        <v>819</v>
      </c>
      <c r="B216" s="61" t="s">
        <v>804</v>
      </c>
      <c r="C216" s="62" t="s">
        <v>805</v>
      </c>
      <c r="D216" s="46" t="s">
        <v>820</v>
      </c>
      <c r="E216" s="47"/>
      <c r="F216" s="22" t="str">
        <f t="shared" si="6"/>
        <v>规格：三人面包凳</v>
      </c>
      <c r="G216" s="62" t="s">
        <v>171</v>
      </c>
      <c r="H216" s="23" t="s">
        <v>260</v>
      </c>
      <c r="I216" s="34">
        <v>80</v>
      </c>
    </row>
    <row r="217" spans="1:9" ht="17">
      <c r="A217" s="18" t="s">
        <v>821</v>
      </c>
      <c r="B217" s="61" t="s">
        <v>804</v>
      </c>
      <c r="C217" s="62" t="s">
        <v>805</v>
      </c>
      <c r="D217" s="62" t="s">
        <v>822</v>
      </c>
      <c r="E217" s="29" t="s">
        <v>823</v>
      </c>
      <c r="F217" s="22" t="str">
        <f t="shared" ref="F217:F230" si="7">"规格："&amp;D217&amp;","&amp;E217</f>
        <v>规格：单人沙发,布艺/皮质 简易沙发</v>
      </c>
      <c r="G217" s="62" t="s">
        <v>171</v>
      </c>
      <c r="H217" s="23" t="s">
        <v>260</v>
      </c>
      <c r="I217" s="34">
        <v>120</v>
      </c>
    </row>
    <row r="218" spans="1:9" ht="17">
      <c r="A218" s="18" t="s">
        <v>824</v>
      </c>
      <c r="B218" s="61" t="s">
        <v>804</v>
      </c>
      <c r="C218" s="62" t="s">
        <v>805</v>
      </c>
      <c r="D218" s="62" t="s">
        <v>825</v>
      </c>
      <c r="E218" s="29" t="s">
        <v>823</v>
      </c>
      <c r="F218" s="22" t="str">
        <f t="shared" si="7"/>
        <v>规格：双人沙发,布艺/皮质 简易沙发</v>
      </c>
      <c r="G218" s="62" t="s">
        <v>171</v>
      </c>
      <c r="H218" s="23" t="s">
        <v>260</v>
      </c>
      <c r="I218" s="34">
        <v>220</v>
      </c>
    </row>
    <row r="219" spans="1:9" ht="17">
      <c r="A219" s="18" t="s">
        <v>826</v>
      </c>
      <c r="B219" s="61" t="s">
        <v>804</v>
      </c>
      <c r="C219" s="62" t="s">
        <v>805</v>
      </c>
      <c r="D219" s="62" t="s">
        <v>827</v>
      </c>
      <c r="E219" s="63" t="s">
        <v>828</v>
      </c>
      <c r="F219" s="22" t="str">
        <f t="shared" si="7"/>
        <v>规格：茶几,简易茶几</v>
      </c>
      <c r="G219" s="62" t="s">
        <v>171</v>
      </c>
      <c r="H219" s="23" t="s">
        <v>260</v>
      </c>
      <c r="I219" s="34">
        <v>55</v>
      </c>
    </row>
    <row r="220" spans="1:9" ht="17">
      <c r="A220" s="18" t="s">
        <v>829</v>
      </c>
      <c r="B220" s="61" t="s">
        <v>804</v>
      </c>
      <c r="C220" s="62" t="s">
        <v>805</v>
      </c>
      <c r="D220" s="62" t="s">
        <v>830</v>
      </c>
      <c r="E220" s="29" t="s">
        <v>831</v>
      </c>
      <c r="F220" s="22" t="str">
        <f t="shared" si="7"/>
        <v>规格：普通洽谈桌椅,一桌四椅</v>
      </c>
      <c r="G220" s="62" t="s">
        <v>92</v>
      </c>
      <c r="H220" s="23" t="s">
        <v>260</v>
      </c>
      <c r="I220" s="34">
        <v>200</v>
      </c>
    </row>
    <row r="221" spans="1:9" ht="17">
      <c r="A221" s="18" t="s">
        <v>832</v>
      </c>
      <c r="B221" s="61" t="s">
        <v>804</v>
      </c>
      <c r="C221" s="62" t="s">
        <v>805</v>
      </c>
      <c r="D221" s="62" t="s">
        <v>833</v>
      </c>
      <c r="E221" s="29" t="s">
        <v>831</v>
      </c>
      <c r="F221" s="22" t="str">
        <f t="shared" si="7"/>
        <v>规格：高档洽谈桌椅,一桌四椅</v>
      </c>
      <c r="G221" s="62" t="s">
        <v>92</v>
      </c>
      <c r="H221" s="23" t="s">
        <v>260</v>
      </c>
      <c r="I221" s="34">
        <v>400</v>
      </c>
    </row>
    <row r="222" spans="1:9" ht="17">
      <c r="A222" s="18" t="s">
        <v>834</v>
      </c>
      <c r="B222" s="61" t="s">
        <v>804</v>
      </c>
      <c r="C222" s="62" t="s">
        <v>835</v>
      </c>
      <c r="D222" s="45" t="s">
        <v>836</v>
      </c>
      <c r="E222" s="30" t="s">
        <v>837</v>
      </c>
      <c r="F222" s="22" t="str">
        <f t="shared" si="7"/>
        <v>规格：安全出口指示灯 ,含折旧维护费</v>
      </c>
      <c r="G222" s="62" t="s">
        <v>70</v>
      </c>
      <c r="H222" s="23" t="s">
        <v>260</v>
      </c>
      <c r="I222" s="34">
        <v>15</v>
      </c>
    </row>
    <row r="223" spans="1:9" ht="17">
      <c r="A223" s="18" t="s">
        <v>838</v>
      </c>
      <c r="B223" s="61" t="s">
        <v>804</v>
      </c>
      <c r="C223" s="62" t="s">
        <v>835</v>
      </c>
      <c r="D223" s="45" t="s">
        <v>839</v>
      </c>
      <c r="E223" s="30" t="s">
        <v>837</v>
      </c>
      <c r="F223" s="22" t="str">
        <f t="shared" si="7"/>
        <v>规格：挂衣龙门架 ,含折旧维护费</v>
      </c>
      <c r="G223" s="62" t="s">
        <v>70</v>
      </c>
      <c r="H223" s="23" t="s">
        <v>260</v>
      </c>
      <c r="I223" s="34">
        <v>75</v>
      </c>
    </row>
    <row r="224" spans="1:9" ht="17">
      <c r="A224" s="18" t="s">
        <v>840</v>
      </c>
      <c r="B224" s="61" t="s">
        <v>804</v>
      </c>
      <c r="C224" s="62" t="s">
        <v>835</v>
      </c>
      <c r="D224" s="45" t="s">
        <v>841</v>
      </c>
      <c r="E224" s="30" t="s">
        <v>837</v>
      </c>
      <c r="F224" s="22" t="str">
        <f t="shared" si="7"/>
        <v>规格：化妆镜,含折旧维护费</v>
      </c>
      <c r="G224" s="62" t="s">
        <v>70</v>
      </c>
      <c r="H224" s="23" t="s">
        <v>260</v>
      </c>
      <c r="I224" s="34">
        <v>80</v>
      </c>
    </row>
    <row r="225" spans="1:9" ht="17">
      <c r="A225" s="18" t="s">
        <v>842</v>
      </c>
      <c r="B225" s="61" t="s">
        <v>804</v>
      </c>
      <c r="C225" s="62" t="s">
        <v>835</v>
      </c>
      <c r="D225" s="45" t="s">
        <v>843</v>
      </c>
      <c r="E225" s="30" t="s">
        <v>837</v>
      </c>
      <c r="F225" s="22" t="str">
        <f t="shared" si="7"/>
        <v>规格：衣架,含折旧维护费</v>
      </c>
      <c r="G225" s="62" t="s">
        <v>70</v>
      </c>
      <c r="H225" s="23" t="s">
        <v>260</v>
      </c>
      <c r="I225" s="34">
        <v>5</v>
      </c>
    </row>
    <row r="226" spans="1:9" ht="17">
      <c r="A226" s="18" t="s">
        <v>844</v>
      </c>
      <c r="B226" s="61" t="s">
        <v>804</v>
      </c>
      <c r="C226" s="62" t="s">
        <v>835</v>
      </c>
      <c r="D226" s="45" t="s">
        <v>845</v>
      </c>
      <c r="E226" s="30" t="s">
        <v>837</v>
      </c>
      <c r="F226" s="22" t="str">
        <f t="shared" si="7"/>
        <v>规格：穿衣镜（小）,含折旧维护费</v>
      </c>
      <c r="G226" s="62" t="s">
        <v>70</v>
      </c>
      <c r="H226" s="23" t="s">
        <v>260</v>
      </c>
      <c r="I226" s="34">
        <v>60</v>
      </c>
    </row>
    <row r="227" spans="1:9" ht="17">
      <c r="A227" s="18" t="s">
        <v>846</v>
      </c>
      <c r="B227" s="61" t="s">
        <v>804</v>
      </c>
      <c r="C227" s="19" t="s">
        <v>835</v>
      </c>
      <c r="D227" s="19" t="s">
        <v>847</v>
      </c>
      <c r="E227" s="29" t="s">
        <v>837</v>
      </c>
      <c r="F227" s="22" t="str">
        <f t="shared" si="7"/>
        <v>规格：穿衣镜（大）,含折旧维护费</v>
      </c>
      <c r="G227" s="19" t="s">
        <v>70</v>
      </c>
      <c r="H227" s="23" t="s">
        <v>260</v>
      </c>
      <c r="I227" s="34">
        <v>80</v>
      </c>
    </row>
    <row r="228" spans="1:9" ht="17">
      <c r="A228" s="18" t="s">
        <v>848</v>
      </c>
      <c r="B228" s="61" t="s">
        <v>804</v>
      </c>
      <c r="C228" s="62" t="s">
        <v>835</v>
      </c>
      <c r="D228" s="45" t="s">
        <v>849</v>
      </c>
      <c r="E228" s="30" t="s">
        <v>837</v>
      </c>
      <c r="F228" s="22" t="str">
        <f t="shared" si="7"/>
        <v>规格：灭火器 ,含折旧维护费</v>
      </c>
      <c r="G228" s="62" t="s">
        <v>70</v>
      </c>
      <c r="H228" s="23" t="s">
        <v>260</v>
      </c>
      <c r="I228" s="34">
        <v>30</v>
      </c>
    </row>
    <row r="229" spans="1:9" ht="17">
      <c r="A229" s="18" t="s">
        <v>850</v>
      </c>
      <c r="B229" s="61" t="s">
        <v>804</v>
      </c>
      <c r="C229" s="62" t="s">
        <v>835</v>
      </c>
      <c r="D229" s="57" t="s">
        <v>851</v>
      </c>
      <c r="E229" s="64" t="s">
        <v>852</v>
      </c>
      <c r="F229" s="22" t="str">
        <f t="shared" si="7"/>
        <v>规格：冷热饮水机,国产品牌，不含桶水</v>
      </c>
      <c r="G229" s="65" t="s">
        <v>87</v>
      </c>
      <c r="H229" s="23" t="s">
        <v>260</v>
      </c>
      <c r="I229" s="34">
        <v>80</v>
      </c>
    </row>
    <row r="230" spans="1:9" ht="34">
      <c r="A230" s="18" t="s">
        <v>853</v>
      </c>
      <c r="B230" s="61" t="s">
        <v>804</v>
      </c>
      <c r="C230" s="62" t="s">
        <v>835</v>
      </c>
      <c r="D230" s="65" t="s">
        <v>854</v>
      </c>
      <c r="E230" s="58" t="s">
        <v>855</v>
      </c>
      <c r="F230" s="22" t="str">
        <f t="shared" si="7"/>
        <v>规格：手机防盗报警器,铝合金底座，自带报警、充电功能</v>
      </c>
      <c r="G230" s="65" t="s">
        <v>70</v>
      </c>
      <c r="H230" s="23" t="s">
        <v>260</v>
      </c>
      <c r="I230" s="34">
        <v>89</v>
      </c>
    </row>
    <row r="231" spans="1:9" ht="17">
      <c r="A231" s="18" t="s">
        <v>856</v>
      </c>
      <c r="B231" s="61" t="s">
        <v>804</v>
      </c>
      <c r="C231" s="62" t="s">
        <v>835</v>
      </c>
      <c r="D231" s="66" t="s">
        <v>857</v>
      </c>
      <c r="E231" s="67"/>
      <c r="F231" s="22" t="str">
        <f>"规格："&amp;D231</f>
        <v>规格：A4彩色喷墨一体机</v>
      </c>
      <c r="G231" s="65" t="s">
        <v>87</v>
      </c>
      <c r="H231" s="23" t="s">
        <v>260</v>
      </c>
      <c r="I231" s="34">
        <v>350</v>
      </c>
    </row>
    <row r="232" spans="1:9" ht="17">
      <c r="A232" s="18" t="s">
        <v>858</v>
      </c>
      <c r="B232" s="61" t="s">
        <v>804</v>
      </c>
      <c r="C232" s="62" t="s">
        <v>835</v>
      </c>
      <c r="D232" s="66" t="s">
        <v>859</v>
      </c>
      <c r="E232" s="67"/>
      <c r="F232" s="22" t="str">
        <f>"规格："&amp;D232</f>
        <v>规格：A4彩色激光打印机</v>
      </c>
      <c r="G232" s="65" t="s">
        <v>87</v>
      </c>
      <c r="H232" s="23" t="s">
        <v>260</v>
      </c>
      <c r="I232" s="34">
        <v>450</v>
      </c>
    </row>
    <row r="233" spans="1:9" ht="17">
      <c r="A233" s="18" t="s">
        <v>860</v>
      </c>
      <c r="B233" s="61" t="s">
        <v>804</v>
      </c>
      <c r="C233" s="62" t="s">
        <v>835</v>
      </c>
      <c r="D233" s="66" t="s">
        <v>861</v>
      </c>
      <c r="E233" s="67"/>
      <c r="F233" s="22" t="str">
        <f>"规格："&amp;D233</f>
        <v>规格：A3彩色激光一体机</v>
      </c>
      <c r="G233" s="65" t="s">
        <v>87</v>
      </c>
      <c r="H233" s="23" t="s">
        <v>260</v>
      </c>
      <c r="I233" s="34">
        <v>598</v>
      </c>
    </row>
    <row r="234" spans="1:9" ht="17">
      <c r="A234" s="18" t="s">
        <v>862</v>
      </c>
      <c r="B234" s="61" t="s">
        <v>804</v>
      </c>
      <c r="C234" s="62" t="s">
        <v>835</v>
      </c>
      <c r="D234" s="66" t="s">
        <v>863</v>
      </c>
      <c r="E234" s="58" t="s">
        <v>864</v>
      </c>
      <c r="F234" s="22" t="str">
        <f>"规格："&amp;D234&amp;","&amp;E234</f>
        <v>规格：无线路由器,企业级千兆，租赁价</v>
      </c>
      <c r="G234" s="65" t="s">
        <v>70</v>
      </c>
      <c r="H234" s="23" t="s">
        <v>260</v>
      </c>
      <c r="I234" s="34">
        <v>80</v>
      </c>
    </row>
    <row r="235" spans="1:9" ht="17">
      <c r="A235" s="18" t="s">
        <v>865</v>
      </c>
      <c r="B235" s="61" t="s">
        <v>804</v>
      </c>
      <c r="C235" s="62" t="s">
        <v>835</v>
      </c>
      <c r="D235" s="65" t="s">
        <v>866</v>
      </c>
      <c r="E235" s="58" t="s">
        <v>866</v>
      </c>
      <c r="F235" s="22" t="str">
        <f>"规格："&amp;D235&amp;","&amp;E235</f>
        <v>规格：移动白板,移动白板</v>
      </c>
      <c r="G235" s="65" t="s">
        <v>70</v>
      </c>
      <c r="H235" s="23" t="s">
        <v>260</v>
      </c>
      <c r="I235" s="34">
        <v>80</v>
      </c>
    </row>
    <row r="236" spans="1:9" ht="17">
      <c r="A236" s="18" t="s">
        <v>867</v>
      </c>
      <c r="B236" s="61" t="s">
        <v>804</v>
      </c>
      <c r="C236" s="61" t="s">
        <v>835</v>
      </c>
      <c r="D236" s="68" t="s">
        <v>868</v>
      </c>
      <c r="E236" s="69" t="s">
        <v>869</v>
      </c>
      <c r="F236" s="39" t="str">
        <f>"规格："&amp;D236&amp;","&amp;E236</f>
        <v>规格：插线板,3米，公牛</v>
      </c>
      <c r="G236" s="68" t="s">
        <v>70</v>
      </c>
      <c r="H236" s="36" t="s">
        <v>260</v>
      </c>
      <c r="I236" s="34">
        <v>40</v>
      </c>
    </row>
    <row r="237" spans="1:9" ht="34">
      <c r="A237" s="18" t="s">
        <v>870</v>
      </c>
      <c r="B237" s="61" t="s">
        <v>804</v>
      </c>
      <c r="C237" s="62" t="s">
        <v>835</v>
      </c>
      <c r="D237" s="65" t="s">
        <v>871</v>
      </c>
      <c r="E237" s="64" t="s">
        <v>872</v>
      </c>
      <c r="F237" s="22" t="str">
        <f>"规格："&amp;D237&amp;","&amp;E237</f>
        <v>规格：墨盒,墨盒（黑、黄、红、蓝四色为一套）</v>
      </c>
      <c r="G237" s="65" t="s">
        <v>92</v>
      </c>
      <c r="H237" s="23" t="s">
        <v>260</v>
      </c>
      <c r="I237" s="34">
        <v>138</v>
      </c>
    </row>
    <row r="238" spans="1:9" ht="17">
      <c r="A238" s="18" t="s">
        <v>873</v>
      </c>
      <c r="B238" s="61" t="s">
        <v>804</v>
      </c>
      <c r="C238" s="62" t="s">
        <v>835</v>
      </c>
      <c r="D238" s="65" t="s">
        <v>874</v>
      </c>
      <c r="E238" s="64"/>
      <c r="F238" s="22" t="str">
        <f>"规格："&amp;D238</f>
        <v>规格：硒鼓</v>
      </c>
      <c r="G238" s="65" t="s">
        <v>92</v>
      </c>
      <c r="H238" s="23" t="s">
        <v>260</v>
      </c>
      <c r="I238" s="34">
        <v>190</v>
      </c>
    </row>
    <row r="239" spans="1:9" ht="17">
      <c r="A239" s="18" t="s">
        <v>875</v>
      </c>
      <c r="B239" s="61" t="s">
        <v>804</v>
      </c>
      <c r="C239" s="62" t="s">
        <v>835</v>
      </c>
      <c r="D239" s="65" t="s">
        <v>876</v>
      </c>
      <c r="E239" s="64" t="s">
        <v>877</v>
      </c>
      <c r="F239" s="22" t="str">
        <f>"规格："&amp;D239&amp;","&amp;E239</f>
        <v>规格：名片收集盒,金属</v>
      </c>
      <c r="G239" s="65" t="s">
        <v>70</v>
      </c>
      <c r="H239" s="23" t="s">
        <v>260</v>
      </c>
      <c r="I239" s="34">
        <v>20</v>
      </c>
    </row>
    <row r="240" spans="1:9" ht="17">
      <c r="A240" s="18" t="s">
        <v>878</v>
      </c>
      <c r="B240" s="61" t="s">
        <v>804</v>
      </c>
      <c r="C240" s="62" t="s">
        <v>835</v>
      </c>
      <c r="D240" s="66" t="s">
        <v>879</v>
      </c>
      <c r="E240" s="58" t="s">
        <v>880</v>
      </c>
      <c r="F240" s="22" t="str">
        <f>"规格："&amp;D240&amp;","&amp;E240</f>
        <v>规格：U盘,普通优盘，32G，含LOGO印制</v>
      </c>
      <c r="G240" s="65" t="s">
        <v>70</v>
      </c>
      <c r="H240" s="23" t="s">
        <v>260</v>
      </c>
      <c r="I240" s="34">
        <v>25</v>
      </c>
    </row>
    <row r="241" spans="1:9" ht="34">
      <c r="A241" s="18" t="s">
        <v>881</v>
      </c>
      <c r="B241" s="61" t="s">
        <v>804</v>
      </c>
      <c r="C241" s="62" t="s">
        <v>835</v>
      </c>
      <c r="D241" s="65" t="s">
        <v>882</v>
      </c>
      <c r="E241" s="58" t="s">
        <v>883</v>
      </c>
      <c r="F241" s="22" t="str">
        <f>"规格："&amp;D241&amp;","&amp;E241</f>
        <v>规格：小型绿植,小型盆栽（如多肉植物、小绿萝等）</v>
      </c>
      <c r="G241" s="59" t="s">
        <v>884</v>
      </c>
      <c r="H241" s="23" t="s">
        <v>260</v>
      </c>
      <c r="I241" s="34">
        <v>20</v>
      </c>
    </row>
    <row r="242" spans="1:9" ht="34">
      <c r="A242" s="18" t="s">
        <v>885</v>
      </c>
      <c r="B242" s="61" t="s">
        <v>804</v>
      </c>
      <c r="C242" s="62" t="s">
        <v>835</v>
      </c>
      <c r="D242" s="65" t="s">
        <v>886</v>
      </c>
      <c r="E242" s="58" t="s">
        <v>887</v>
      </c>
      <c r="F242" s="22" t="str">
        <f>"规格："&amp;D242&amp;","&amp;E242</f>
        <v>规格：大型绿植,大型景观绿植（如绿萝、散尾葵等）</v>
      </c>
      <c r="G242" s="59" t="s">
        <v>884</v>
      </c>
      <c r="H242" s="23" t="s">
        <v>260</v>
      </c>
      <c r="I242" s="34">
        <v>85</v>
      </c>
    </row>
    <row r="243" spans="1:9" ht="17">
      <c r="A243" s="18" t="s">
        <v>888</v>
      </c>
      <c r="B243" s="61" t="s">
        <v>804</v>
      </c>
      <c r="C243" s="62" t="s">
        <v>835</v>
      </c>
      <c r="D243" s="66" t="s">
        <v>889</v>
      </c>
      <c r="E243" s="58" t="s">
        <v>890</v>
      </c>
      <c r="F243" s="22" t="str">
        <f>"规格："&amp;D243&amp;","&amp;E243</f>
        <v>规格：演讲台花,鲜花</v>
      </c>
      <c r="G243" s="65" t="s">
        <v>70</v>
      </c>
      <c r="H243" s="23" t="s">
        <v>260</v>
      </c>
      <c r="I243" s="34">
        <v>270</v>
      </c>
    </row>
    <row r="244" spans="1:9" ht="17">
      <c r="A244" s="18" t="s">
        <v>891</v>
      </c>
      <c r="B244" s="61" t="s">
        <v>892</v>
      </c>
      <c r="C244" s="61" t="s">
        <v>892</v>
      </c>
      <c r="D244" s="61" t="s">
        <v>893</v>
      </c>
      <c r="E244" s="70"/>
      <c r="F244" s="39" t="str">
        <f>"规格："&amp;D244</f>
        <v>规格：一米栏</v>
      </c>
      <c r="G244" s="61" t="s">
        <v>70</v>
      </c>
      <c r="H244" s="36" t="s">
        <v>260</v>
      </c>
      <c r="I244" s="34">
        <v>15</v>
      </c>
    </row>
    <row r="245" spans="1:9" ht="17">
      <c r="A245" s="18" t="s">
        <v>894</v>
      </c>
      <c r="B245" s="61" t="s">
        <v>892</v>
      </c>
      <c r="C245" s="62" t="s">
        <v>892</v>
      </c>
      <c r="D245" s="62" t="s">
        <v>895</v>
      </c>
      <c r="E245" s="63"/>
      <c r="F245" s="22" t="str">
        <f>"规格："&amp;D245</f>
        <v>规格：铁质护栏</v>
      </c>
      <c r="G245" s="62" t="s">
        <v>70</v>
      </c>
      <c r="H245" s="23" t="s">
        <v>260</v>
      </c>
      <c r="I245" s="34">
        <v>50</v>
      </c>
    </row>
    <row r="246" spans="1:9" ht="17">
      <c r="A246" s="18" t="s">
        <v>896</v>
      </c>
      <c r="B246" s="61" t="s">
        <v>892</v>
      </c>
      <c r="C246" s="62" t="s">
        <v>892</v>
      </c>
      <c r="D246" s="62" t="s">
        <v>897</v>
      </c>
      <c r="E246" s="29"/>
      <c r="F246" s="22" t="str">
        <f>"规格："&amp;D246</f>
        <v>规格：防爆铁马</v>
      </c>
      <c r="G246" s="62" t="s">
        <v>70</v>
      </c>
      <c r="H246" s="23" t="s">
        <v>260</v>
      </c>
      <c r="I246" s="34">
        <v>75</v>
      </c>
    </row>
    <row r="247" spans="1:9" ht="17">
      <c r="A247" s="18" t="s">
        <v>898</v>
      </c>
      <c r="B247" s="61" t="s">
        <v>899</v>
      </c>
      <c r="C247" s="62" t="s">
        <v>899</v>
      </c>
      <c r="D247" s="46" t="s">
        <v>900</v>
      </c>
      <c r="E247" s="29" t="s">
        <v>901</v>
      </c>
      <c r="F247" s="22" t="str">
        <f t="shared" ref="F247:F266" si="8">"规格："&amp;D247&amp;","&amp;E247</f>
        <v>规格：空调,2匹</v>
      </c>
      <c r="G247" s="46" t="s">
        <v>87</v>
      </c>
      <c r="H247" s="23" t="s">
        <v>260</v>
      </c>
      <c r="I247" s="34">
        <v>800</v>
      </c>
    </row>
    <row r="248" spans="1:9" ht="17">
      <c r="A248" s="18" t="s">
        <v>902</v>
      </c>
      <c r="B248" s="61" t="s">
        <v>899</v>
      </c>
      <c r="C248" s="62" t="s">
        <v>899</v>
      </c>
      <c r="D248" s="46" t="s">
        <v>900</v>
      </c>
      <c r="E248" s="29" t="s">
        <v>903</v>
      </c>
      <c r="F248" s="22" t="str">
        <f t="shared" si="8"/>
        <v>规格：空调,5匹</v>
      </c>
      <c r="G248" s="46" t="s">
        <v>87</v>
      </c>
      <c r="H248" s="23" t="s">
        <v>260</v>
      </c>
      <c r="I248" s="34">
        <v>1000</v>
      </c>
    </row>
    <row r="249" spans="1:9" ht="17">
      <c r="A249" s="18" t="s">
        <v>904</v>
      </c>
      <c r="B249" s="19" t="s">
        <v>899</v>
      </c>
      <c r="C249" s="45" t="s">
        <v>899</v>
      </c>
      <c r="D249" s="45" t="s">
        <v>905</v>
      </c>
      <c r="E249" s="30" t="s">
        <v>906</v>
      </c>
      <c r="F249" s="22" t="str">
        <f t="shared" si="8"/>
        <v>规格：配电箱,配电箱（单相，32 A ）</v>
      </c>
      <c r="G249" s="62"/>
      <c r="H249" s="23" t="s">
        <v>260</v>
      </c>
      <c r="I249" s="34">
        <v>225</v>
      </c>
    </row>
    <row r="250" spans="1:9" ht="17">
      <c r="A250" s="18" t="s">
        <v>907</v>
      </c>
      <c r="B250" s="19" t="s">
        <v>899</v>
      </c>
      <c r="C250" s="45" t="s">
        <v>899</v>
      </c>
      <c r="D250" s="45" t="s">
        <v>908</v>
      </c>
      <c r="E250" s="30" t="s">
        <v>909</v>
      </c>
      <c r="F250" s="22" t="str">
        <f t="shared" si="8"/>
        <v>规格：配电箱+漏电保护,国标，60A</v>
      </c>
      <c r="G250" s="62" t="s">
        <v>92</v>
      </c>
      <c r="H250" s="23" t="s">
        <v>260</v>
      </c>
      <c r="I250" s="34">
        <v>300</v>
      </c>
    </row>
    <row r="251" spans="1:9" ht="17">
      <c r="A251" s="18" t="s">
        <v>910</v>
      </c>
      <c r="B251" s="19" t="s">
        <v>899</v>
      </c>
      <c r="C251" s="45" t="s">
        <v>899</v>
      </c>
      <c r="D251" s="45" t="s">
        <v>908</v>
      </c>
      <c r="E251" s="30" t="s">
        <v>911</v>
      </c>
      <c r="F251" s="22" t="str">
        <f t="shared" si="8"/>
        <v>规格：配电箱+漏电保护,国标，100A</v>
      </c>
      <c r="G251" s="62" t="s">
        <v>92</v>
      </c>
      <c r="H251" s="23" t="s">
        <v>260</v>
      </c>
      <c r="I251" s="34">
        <v>400</v>
      </c>
    </row>
    <row r="252" spans="1:9" ht="17">
      <c r="A252" s="18" t="s">
        <v>912</v>
      </c>
      <c r="B252" s="19" t="s">
        <v>899</v>
      </c>
      <c r="C252" s="45" t="s">
        <v>899</v>
      </c>
      <c r="D252" s="45" t="s">
        <v>908</v>
      </c>
      <c r="E252" s="30" t="s">
        <v>913</v>
      </c>
      <c r="F252" s="22" t="str">
        <f t="shared" si="8"/>
        <v>规格：配电箱+漏电保护,国标，200A</v>
      </c>
      <c r="G252" s="62" t="s">
        <v>92</v>
      </c>
      <c r="H252" s="23" t="s">
        <v>260</v>
      </c>
      <c r="I252" s="34">
        <v>450</v>
      </c>
    </row>
    <row r="253" spans="1:9" ht="51">
      <c r="A253" s="18" t="s">
        <v>914</v>
      </c>
      <c r="B253" s="71" t="s">
        <v>915</v>
      </c>
      <c r="C253" s="71" t="s">
        <v>915</v>
      </c>
      <c r="D253" s="71" t="s">
        <v>916</v>
      </c>
      <c r="E253" s="30" t="s">
        <v>917</v>
      </c>
      <c r="F253" s="22" t="str">
        <f t="shared" si="8"/>
        <v>规格：小篷房（玻璃墙面）,德也或国产品牌同级，小于100平米。包含结构、地板、玻璃墙面及空调。</v>
      </c>
      <c r="G253" s="71" t="s">
        <v>67</v>
      </c>
      <c r="H253" s="23" t="s">
        <v>260</v>
      </c>
      <c r="I253" s="34">
        <v>220</v>
      </c>
    </row>
    <row r="254" spans="1:9" ht="51">
      <c r="A254" s="18" t="s">
        <v>918</v>
      </c>
      <c r="B254" s="71" t="s">
        <v>915</v>
      </c>
      <c r="C254" s="71" t="s">
        <v>915</v>
      </c>
      <c r="D254" s="71" t="s">
        <v>919</v>
      </c>
      <c r="E254" s="30" t="s">
        <v>920</v>
      </c>
      <c r="F254" s="22" t="str">
        <f t="shared" si="8"/>
        <v>规格：中篷房（玻璃墙面）,德也或国产品牌同级，100-500平米区间。包含结构、地板、玻璃墙面及空调。</v>
      </c>
      <c r="G254" s="71" t="s">
        <v>67</v>
      </c>
      <c r="H254" s="23" t="s">
        <v>260</v>
      </c>
      <c r="I254" s="34">
        <v>250</v>
      </c>
    </row>
    <row r="255" spans="1:9" ht="51">
      <c r="A255" s="18" t="s">
        <v>921</v>
      </c>
      <c r="B255" s="71" t="s">
        <v>915</v>
      </c>
      <c r="C255" s="71" t="s">
        <v>915</v>
      </c>
      <c r="D255" s="71" t="s">
        <v>922</v>
      </c>
      <c r="E255" s="30" t="s">
        <v>923</v>
      </c>
      <c r="F255" s="22" t="str">
        <f t="shared" si="8"/>
        <v>规格：大篷房（玻璃墙面）,德也或国产品牌同级，500平米以上面积。包含结构、地板、玻璃墙面及空调。</v>
      </c>
      <c r="G255" s="71" t="s">
        <v>67</v>
      </c>
      <c r="H255" s="23" t="s">
        <v>260</v>
      </c>
      <c r="I255" s="34">
        <v>265</v>
      </c>
    </row>
    <row r="256" spans="1:9" ht="51">
      <c r="A256" s="18" t="s">
        <v>924</v>
      </c>
      <c r="B256" s="71" t="s">
        <v>915</v>
      </c>
      <c r="C256" s="71" t="s">
        <v>915</v>
      </c>
      <c r="D256" s="71" t="s">
        <v>925</v>
      </c>
      <c r="E256" s="30" t="s">
        <v>926</v>
      </c>
      <c r="F256" s="22" t="str">
        <f t="shared" si="8"/>
        <v>规格：小篷房（篷布墙面）,德也或国产品牌同级，小于100平米。包含结构、地板、篷布墙面及空调。</v>
      </c>
      <c r="G256" s="71" t="s">
        <v>67</v>
      </c>
      <c r="H256" s="23" t="s">
        <v>260</v>
      </c>
      <c r="I256" s="34">
        <v>150</v>
      </c>
    </row>
    <row r="257" spans="1:9" ht="51">
      <c r="A257" s="18" t="s">
        <v>927</v>
      </c>
      <c r="B257" s="71" t="s">
        <v>915</v>
      </c>
      <c r="C257" s="71" t="s">
        <v>915</v>
      </c>
      <c r="D257" s="71" t="s">
        <v>928</v>
      </c>
      <c r="E257" s="30" t="s">
        <v>929</v>
      </c>
      <c r="F257" s="22" t="str">
        <f t="shared" si="8"/>
        <v>规格：中篷房（篷布墙面）,德也或国产品牌同级，100-500平米区间。包含结构、地板、篷布墙面及空调。</v>
      </c>
      <c r="G257" s="71" t="s">
        <v>67</v>
      </c>
      <c r="H257" s="23" t="s">
        <v>260</v>
      </c>
      <c r="I257" s="34">
        <v>180</v>
      </c>
    </row>
    <row r="258" spans="1:9" ht="51">
      <c r="A258" s="18" t="s">
        <v>930</v>
      </c>
      <c r="B258" s="71" t="s">
        <v>915</v>
      </c>
      <c r="C258" s="71" t="s">
        <v>915</v>
      </c>
      <c r="D258" s="71" t="s">
        <v>931</v>
      </c>
      <c r="E258" s="30" t="s">
        <v>932</v>
      </c>
      <c r="F258" s="22" t="str">
        <f t="shared" si="8"/>
        <v>规格：大篷房（篷布墙面）,德也或国产品牌同级，500平米以上面积。包含结构、地板、篷布墙面及空调。</v>
      </c>
      <c r="G258" s="71" t="s">
        <v>67</v>
      </c>
      <c r="H258" s="23" t="s">
        <v>260</v>
      </c>
      <c r="I258" s="34">
        <v>221</v>
      </c>
    </row>
    <row r="259" spans="1:9" ht="17">
      <c r="A259" s="18" t="s">
        <v>933</v>
      </c>
      <c r="B259" s="71" t="s">
        <v>915</v>
      </c>
      <c r="C259" s="71" t="s">
        <v>915</v>
      </c>
      <c r="D259" s="71" t="s">
        <v>934</v>
      </c>
      <c r="E259" s="30" t="s">
        <v>935</v>
      </c>
      <c r="F259" s="22" t="str">
        <f t="shared" si="8"/>
        <v>规格：户外小帐篷,3mL*3mW</v>
      </c>
      <c r="G259" s="71" t="s">
        <v>70</v>
      </c>
      <c r="H259" s="23" t="s">
        <v>260</v>
      </c>
      <c r="I259" s="34">
        <v>380</v>
      </c>
    </row>
    <row r="260" spans="1:9" ht="17">
      <c r="A260" s="18" t="s">
        <v>936</v>
      </c>
      <c r="B260" s="71" t="s">
        <v>915</v>
      </c>
      <c r="C260" s="71" t="s">
        <v>915</v>
      </c>
      <c r="D260" s="71" t="s">
        <v>937</v>
      </c>
      <c r="E260" s="30" t="s">
        <v>938</v>
      </c>
      <c r="F260" s="22" t="str">
        <f t="shared" si="8"/>
        <v>规格：户外中帐篷,3mL*6mW</v>
      </c>
      <c r="G260" s="71" t="s">
        <v>70</v>
      </c>
      <c r="H260" s="23" t="s">
        <v>260</v>
      </c>
      <c r="I260" s="34">
        <v>800</v>
      </c>
    </row>
    <row r="261" spans="1:9" s="3" customFormat="1" ht="17">
      <c r="A261" s="18" t="s">
        <v>939</v>
      </c>
      <c r="B261" s="54" t="s">
        <v>940</v>
      </c>
      <c r="C261" s="54" t="s">
        <v>941</v>
      </c>
      <c r="D261" s="54" t="s">
        <v>942</v>
      </c>
      <c r="E261" s="67" t="s">
        <v>943</v>
      </c>
      <c r="F261" s="22" t="str">
        <f t="shared" si="8"/>
        <v>规格：路由器,H3C ER8300G2-X</v>
      </c>
      <c r="G261" s="54" t="s">
        <v>87</v>
      </c>
      <c r="H261" s="23" t="s">
        <v>260</v>
      </c>
      <c r="I261" s="34">
        <v>200</v>
      </c>
    </row>
    <row r="262" spans="1:9" s="3" customFormat="1" ht="17">
      <c r="A262" s="18" t="s">
        <v>944</v>
      </c>
      <c r="B262" s="54" t="s">
        <v>940</v>
      </c>
      <c r="C262" s="54" t="s">
        <v>941</v>
      </c>
      <c r="D262" s="54" t="s">
        <v>945</v>
      </c>
      <c r="E262" s="67" t="s">
        <v>946</v>
      </c>
      <c r="F262" s="22" t="str">
        <f t="shared" si="8"/>
        <v>规格：核心交换机,H3C S5110 PoE</v>
      </c>
      <c r="G262" s="54" t="s">
        <v>87</v>
      </c>
      <c r="H262" s="23" t="s">
        <v>260</v>
      </c>
      <c r="I262" s="34">
        <v>600</v>
      </c>
    </row>
    <row r="263" spans="1:9" s="3" customFormat="1" ht="17">
      <c r="A263" s="18" t="s">
        <v>947</v>
      </c>
      <c r="B263" s="54" t="s">
        <v>940</v>
      </c>
      <c r="C263" s="54" t="s">
        <v>941</v>
      </c>
      <c r="D263" s="54" t="s">
        <v>948</v>
      </c>
      <c r="E263" s="67" t="s">
        <v>949</v>
      </c>
      <c r="F263" s="22" t="str">
        <f t="shared" si="8"/>
        <v>规格：AC控制器,优科 1100</v>
      </c>
      <c r="G263" s="54" t="s">
        <v>87</v>
      </c>
      <c r="H263" s="23" t="s">
        <v>260</v>
      </c>
      <c r="I263" s="34">
        <v>500</v>
      </c>
    </row>
    <row r="264" spans="1:9" s="3" customFormat="1" ht="17">
      <c r="A264" s="18" t="s">
        <v>950</v>
      </c>
      <c r="B264" s="54" t="s">
        <v>940</v>
      </c>
      <c r="C264" s="54" t="s">
        <v>941</v>
      </c>
      <c r="D264" s="54" t="s">
        <v>951</v>
      </c>
      <c r="E264" s="67" t="s">
        <v>952</v>
      </c>
      <c r="F264" s="22" t="str">
        <f t="shared" si="8"/>
        <v>规格：AP,优科 R700</v>
      </c>
      <c r="G264" s="54" t="s">
        <v>87</v>
      </c>
      <c r="H264" s="23" t="s">
        <v>260</v>
      </c>
      <c r="I264" s="34">
        <v>500</v>
      </c>
    </row>
    <row r="265" spans="1:9" s="3" customFormat="1" ht="17">
      <c r="A265" s="18" t="s">
        <v>953</v>
      </c>
      <c r="B265" s="54" t="s">
        <v>940</v>
      </c>
      <c r="C265" s="54" t="s">
        <v>941</v>
      </c>
      <c r="D265" s="54" t="s">
        <v>954</v>
      </c>
      <c r="E265" s="67" t="s">
        <v>955</v>
      </c>
      <c r="F265" s="22" t="str">
        <f t="shared" si="8"/>
        <v>规格：UPS,APC BR1000G-CN</v>
      </c>
      <c r="G265" s="54" t="s">
        <v>87</v>
      </c>
      <c r="H265" s="23" t="s">
        <v>260</v>
      </c>
      <c r="I265" s="34">
        <v>50</v>
      </c>
    </row>
    <row r="266" spans="1:9" s="3" customFormat="1" ht="34">
      <c r="A266" s="18" t="s">
        <v>956</v>
      </c>
      <c r="B266" s="54" t="s">
        <v>940</v>
      </c>
      <c r="C266" s="54" t="s">
        <v>941</v>
      </c>
      <c r="D266" s="54" t="s">
        <v>957</v>
      </c>
      <c r="E266" s="67" t="s">
        <v>958</v>
      </c>
      <c r="F266" s="22" t="str">
        <f t="shared" si="8"/>
        <v>规格：施工材料费,网线、水晶头、地毯胶、警示胶、绝缘胶布、扎带、AP支架</v>
      </c>
      <c r="G266" s="54" t="s">
        <v>92</v>
      </c>
      <c r="H266" s="23" t="s">
        <v>260</v>
      </c>
      <c r="I266" s="34">
        <v>345</v>
      </c>
    </row>
    <row r="267" spans="1:9" s="3" customFormat="1">
      <c r="A267" s="321" t="s">
        <v>959</v>
      </c>
      <c r="B267" s="321"/>
      <c r="C267" s="321"/>
      <c r="D267" s="321"/>
      <c r="E267" s="321"/>
      <c r="F267" s="321"/>
      <c r="G267" s="321"/>
      <c r="H267" s="321"/>
      <c r="I267" s="72"/>
    </row>
    <row r="268" spans="1:9" s="4" customFormat="1" ht="34">
      <c r="A268" s="73" t="s">
        <v>960</v>
      </c>
      <c r="B268" s="74" t="s">
        <v>961</v>
      </c>
      <c r="C268" s="75" t="s">
        <v>962</v>
      </c>
      <c r="D268" s="75" t="s">
        <v>963</v>
      </c>
      <c r="E268" s="76" t="s">
        <v>964</v>
      </c>
      <c r="F268" s="39" t="str">
        <f t="shared" ref="F268:F296" si="9">"规格："&amp;D268&amp;","&amp;E268</f>
        <v>规格：P2 LED Display Indoor Screen
国产 P2.5 室内显示屏, 光翔</v>
      </c>
      <c r="G268" s="74" t="s">
        <v>67</v>
      </c>
      <c r="H268" s="36" t="s">
        <v>260</v>
      </c>
      <c r="I268" s="88">
        <v>700</v>
      </c>
    </row>
    <row r="269" spans="1:9" s="4" customFormat="1" ht="34">
      <c r="A269" s="73" t="s">
        <v>965</v>
      </c>
      <c r="B269" s="74" t="s">
        <v>961</v>
      </c>
      <c r="C269" s="75" t="s">
        <v>962</v>
      </c>
      <c r="D269" s="75" t="s">
        <v>966</v>
      </c>
      <c r="E269" s="76" t="s">
        <v>964</v>
      </c>
      <c r="F269" s="39" t="str">
        <f t="shared" si="9"/>
        <v>规格：P3 LED Display Indoor Screen
国产 P3 室内显示屏, 光翔</v>
      </c>
      <c r="G269" s="74" t="s">
        <v>67</v>
      </c>
      <c r="H269" s="36" t="s">
        <v>260</v>
      </c>
      <c r="I269" s="88">
        <v>350</v>
      </c>
    </row>
    <row r="270" spans="1:9" s="4" customFormat="1" ht="34">
      <c r="A270" s="73" t="s">
        <v>967</v>
      </c>
      <c r="B270" s="74" t="s">
        <v>961</v>
      </c>
      <c r="C270" s="75" t="s">
        <v>962</v>
      </c>
      <c r="D270" s="75" t="s">
        <v>968</v>
      </c>
      <c r="E270" s="76" t="s">
        <v>964</v>
      </c>
      <c r="F270" s="39" t="str">
        <f t="shared" si="9"/>
        <v>规格：P4 LED Display Indoor Screen
国产 P4 室内显示屏, 光翔</v>
      </c>
      <c r="G270" s="74" t="s">
        <v>67</v>
      </c>
      <c r="H270" s="36" t="s">
        <v>260</v>
      </c>
      <c r="I270" s="88">
        <v>250</v>
      </c>
    </row>
    <row r="271" spans="1:9" s="5" customFormat="1" ht="34">
      <c r="A271" s="73" t="s">
        <v>969</v>
      </c>
      <c r="B271" s="74" t="s">
        <v>961</v>
      </c>
      <c r="C271" s="75" t="s">
        <v>962</v>
      </c>
      <c r="D271" s="75" t="s">
        <v>970</v>
      </c>
      <c r="E271" s="76" t="s">
        <v>971</v>
      </c>
      <c r="F271" s="39" t="str">
        <f t="shared" si="9"/>
        <v>规格：P4 LED Display Outdoor Screen
国产 P4 户外显示屏,光祥</v>
      </c>
      <c r="G271" s="74" t="s">
        <v>67</v>
      </c>
      <c r="H271" s="36" t="s">
        <v>260</v>
      </c>
      <c r="I271" s="88">
        <v>350</v>
      </c>
    </row>
    <row r="272" spans="1:9" s="4" customFormat="1" ht="34">
      <c r="A272" s="73" t="s">
        <v>972</v>
      </c>
      <c r="B272" s="74" t="s">
        <v>961</v>
      </c>
      <c r="C272" s="75" t="s">
        <v>973</v>
      </c>
      <c r="D272" s="75" t="s">
        <v>974</v>
      </c>
      <c r="E272" s="76" t="s">
        <v>964</v>
      </c>
      <c r="F272" s="39" t="str">
        <f t="shared" si="9"/>
        <v>规格：P3 floor LED Screen
国产 P3 地屏, 光翔</v>
      </c>
      <c r="G272" s="77" t="s">
        <v>67</v>
      </c>
      <c r="H272" s="36" t="s">
        <v>260</v>
      </c>
      <c r="I272" s="88">
        <v>500</v>
      </c>
    </row>
    <row r="273" spans="1:9" s="4" customFormat="1" ht="34">
      <c r="A273" s="73" t="s">
        <v>975</v>
      </c>
      <c r="B273" s="74" t="s">
        <v>961</v>
      </c>
      <c r="C273" s="75" t="s">
        <v>973</v>
      </c>
      <c r="D273" s="75" t="s">
        <v>976</v>
      </c>
      <c r="E273" s="76" t="s">
        <v>964</v>
      </c>
      <c r="F273" s="39" t="str">
        <f t="shared" si="9"/>
        <v>规格：P4 floor LED Screen
国产 P4 地屏, 光翔</v>
      </c>
      <c r="G273" s="77" t="s">
        <v>67</v>
      </c>
      <c r="H273" s="36" t="s">
        <v>260</v>
      </c>
      <c r="I273" s="88">
        <v>400</v>
      </c>
    </row>
    <row r="274" spans="1:9" s="4" customFormat="1" ht="34">
      <c r="A274" s="73" t="s">
        <v>977</v>
      </c>
      <c r="B274" s="74" t="s">
        <v>961</v>
      </c>
      <c r="C274" s="75" t="s">
        <v>973</v>
      </c>
      <c r="D274" s="75" t="s">
        <v>978</v>
      </c>
      <c r="E274" s="76" t="s">
        <v>964</v>
      </c>
      <c r="F274" s="39" t="str">
        <f t="shared" si="9"/>
        <v>规格：P6 floor LED Screen
国产 P6 地屏, 光翔</v>
      </c>
      <c r="G274" s="77" t="s">
        <v>67</v>
      </c>
      <c r="H274" s="36" t="s">
        <v>260</v>
      </c>
      <c r="I274" s="88">
        <v>280</v>
      </c>
    </row>
    <row r="275" spans="1:9" s="4" customFormat="1" ht="34">
      <c r="A275" s="73" t="s">
        <v>979</v>
      </c>
      <c r="B275" s="74" t="s">
        <v>961</v>
      </c>
      <c r="C275" s="75" t="s">
        <v>980</v>
      </c>
      <c r="D275" s="75" t="s">
        <v>981</v>
      </c>
      <c r="E275" s="76" t="s">
        <v>982</v>
      </c>
      <c r="F275" s="39" t="str">
        <f t="shared" si="9"/>
        <v>规格：46寸拼接显示屏,HKC G4 plus，每场为3天，每增加一天按0.5场计费</v>
      </c>
      <c r="G275" s="75" t="s">
        <v>87</v>
      </c>
      <c r="H275" s="36" t="s">
        <v>260</v>
      </c>
      <c r="I275" s="88">
        <v>580</v>
      </c>
    </row>
    <row r="276" spans="1:9" s="4" customFormat="1" ht="34">
      <c r="A276" s="73" t="s">
        <v>983</v>
      </c>
      <c r="B276" s="74" t="s">
        <v>961</v>
      </c>
      <c r="C276" s="75" t="s">
        <v>980</v>
      </c>
      <c r="D276" s="75" t="s">
        <v>984</v>
      </c>
      <c r="E276" s="76" t="s">
        <v>982</v>
      </c>
      <c r="F276" s="39" t="str">
        <f t="shared" si="9"/>
        <v>规格：55寸拼接显示屏,HKC G4 plus，每场为3天，每增加一天按0.5场计费</v>
      </c>
      <c r="G276" s="75" t="s">
        <v>87</v>
      </c>
      <c r="H276" s="36" t="s">
        <v>260</v>
      </c>
      <c r="I276" s="88">
        <v>800</v>
      </c>
    </row>
    <row r="277" spans="1:9" s="4" customFormat="1" ht="34">
      <c r="A277" s="73" t="s">
        <v>985</v>
      </c>
      <c r="B277" s="74" t="s">
        <v>961</v>
      </c>
      <c r="C277" s="75" t="s">
        <v>986</v>
      </c>
      <c r="D277" s="75" t="s">
        <v>987</v>
      </c>
      <c r="E277" s="76" t="s">
        <v>988</v>
      </c>
      <c r="F277" s="39" t="str">
        <f t="shared" si="9"/>
        <v>规格：BOCT T7000G智能触控一体机，42寸,每场为3天，每增加一天按0.5场计费</v>
      </c>
      <c r="G277" s="75" t="s">
        <v>87</v>
      </c>
      <c r="H277" s="36" t="s">
        <v>260</v>
      </c>
      <c r="I277" s="88">
        <v>1200</v>
      </c>
    </row>
    <row r="278" spans="1:9" s="4" customFormat="1" ht="34">
      <c r="A278" s="73" t="s">
        <v>989</v>
      </c>
      <c r="B278" s="78" t="s">
        <v>961</v>
      </c>
      <c r="C278" s="79" t="s">
        <v>986</v>
      </c>
      <c r="D278" s="79" t="s">
        <v>990</v>
      </c>
      <c r="E278" s="80" t="s">
        <v>988</v>
      </c>
      <c r="F278" s="22" t="str">
        <f t="shared" si="9"/>
        <v>规格：BOCT T7000G智能触控一体机，55寸,每场为3天，每增加一天按0.5场计费</v>
      </c>
      <c r="G278" s="79" t="s">
        <v>87</v>
      </c>
      <c r="H278" s="23" t="s">
        <v>260</v>
      </c>
      <c r="I278" s="88">
        <v>1800</v>
      </c>
    </row>
    <row r="279" spans="1:9" s="4" customFormat="1" ht="51">
      <c r="A279" s="73" t="s">
        <v>991</v>
      </c>
      <c r="B279" s="78" t="s">
        <v>961</v>
      </c>
      <c r="C279" s="79" t="s">
        <v>992</v>
      </c>
      <c r="D279" s="79" t="s">
        <v>993</v>
      </c>
      <c r="E279" s="81" t="s">
        <v>994</v>
      </c>
      <c r="F279" s="22" t="str">
        <f t="shared" si="9"/>
        <v>规格：进口 高清20000流明,Barco FLM HD20 DLP Projector
Barco FLM 高清20000ANSI 流明投影机</v>
      </c>
      <c r="G279" s="82" t="s">
        <v>87</v>
      </c>
      <c r="H279" s="23" t="s">
        <v>260</v>
      </c>
      <c r="I279" s="88">
        <v>3300</v>
      </c>
    </row>
    <row r="280" spans="1:9" s="4" customFormat="1" ht="51">
      <c r="A280" s="73" t="s">
        <v>995</v>
      </c>
      <c r="B280" s="78" t="s">
        <v>961</v>
      </c>
      <c r="C280" s="79" t="s">
        <v>992</v>
      </c>
      <c r="D280" s="79" t="s">
        <v>996</v>
      </c>
      <c r="E280" s="81" t="s">
        <v>997</v>
      </c>
      <c r="F280" s="22" t="str">
        <f t="shared" si="9"/>
        <v>规格：进口 22000流明,Barco UDX-W26 WUXGA Laser Projector
Barco UDX系列高端激光投影机</v>
      </c>
      <c r="G280" s="82" t="s">
        <v>87</v>
      </c>
      <c r="H280" s="23" t="s">
        <v>260</v>
      </c>
      <c r="I280" s="88">
        <v>3500</v>
      </c>
    </row>
    <row r="281" spans="1:9" s="4" customFormat="1" ht="51">
      <c r="A281" s="73" t="s">
        <v>998</v>
      </c>
      <c r="B281" s="78" t="s">
        <v>961</v>
      </c>
      <c r="C281" s="79" t="s">
        <v>992</v>
      </c>
      <c r="D281" s="79" t="s">
        <v>999</v>
      </c>
      <c r="E281" s="81" t="s">
        <v>1000</v>
      </c>
      <c r="F281" s="22" t="str">
        <f t="shared" si="9"/>
        <v>规格：进口 高清26000流明,Barco HDF-W26 WUXGA Projector
Barco 高清26000 ANSI 流明投影机</v>
      </c>
      <c r="G281" s="82" t="s">
        <v>87</v>
      </c>
      <c r="H281" s="23" t="s">
        <v>260</v>
      </c>
      <c r="I281" s="88">
        <v>4000</v>
      </c>
    </row>
    <row r="282" spans="1:9" s="4" customFormat="1" ht="51">
      <c r="A282" s="73" t="s">
        <v>1001</v>
      </c>
      <c r="B282" s="78" t="s">
        <v>961</v>
      </c>
      <c r="C282" s="79" t="s">
        <v>992</v>
      </c>
      <c r="D282" s="79" t="s">
        <v>1002</v>
      </c>
      <c r="E282" s="81" t="s">
        <v>1003</v>
      </c>
      <c r="F282" s="22" t="str">
        <f t="shared" si="9"/>
        <v>规格：进口 32000流明,Barco UDX-W32 WUXGA Laser Projector
Barco UDX系列高端激光投影机</v>
      </c>
      <c r="G282" s="82" t="s">
        <v>87</v>
      </c>
      <c r="H282" s="23" t="s">
        <v>260</v>
      </c>
      <c r="I282" s="88">
        <v>4500</v>
      </c>
    </row>
    <row r="283" spans="1:9" s="4" customFormat="1" ht="68">
      <c r="A283" s="73" t="s">
        <v>1004</v>
      </c>
      <c r="B283" s="78" t="s">
        <v>961</v>
      </c>
      <c r="C283" s="79" t="s">
        <v>992</v>
      </c>
      <c r="D283" s="79" t="s">
        <v>1005</v>
      </c>
      <c r="E283" s="81" t="s">
        <v>1006</v>
      </c>
      <c r="F283" s="22" t="str">
        <f t="shared" si="9"/>
        <v>规格：16000流明,PANASONIC SLX16K 16000 ANSI LCD Projector
PANASONIC SLX16000 流明LCD 投影机</v>
      </c>
      <c r="G283" s="82" t="s">
        <v>87</v>
      </c>
      <c r="H283" s="23" t="s">
        <v>260</v>
      </c>
      <c r="I283" s="88">
        <v>2000</v>
      </c>
    </row>
    <row r="284" spans="1:9" s="5" customFormat="1" ht="68">
      <c r="A284" s="73" t="s">
        <v>1007</v>
      </c>
      <c r="B284" s="78" t="s">
        <v>961</v>
      </c>
      <c r="C284" s="79" t="s">
        <v>992</v>
      </c>
      <c r="D284" s="79" t="s">
        <v>1008</v>
      </c>
      <c r="E284" s="81" t="s">
        <v>1009</v>
      </c>
      <c r="F284" s="22" t="str">
        <f t="shared" si="9"/>
        <v>规格：12000流明,SANYO PLC-XF4600C LCD Projector
SANYO PLC-XF4600C LCD 三洋12000流明投影机</v>
      </c>
      <c r="G284" s="82" t="s">
        <v>87</v>
      </c>
      <c r="H284" s="23" t="s">
        <v>260</v>
      </c>
      <c r="I284" s="88">
        <v>1600</v>
      </c>
    </row>
    <row r="285" spans="1:9" s="4" customFormat="1" ht="68">
      <c r="A285" s="73" t="s">
        <v>1010</v>
      </c>
      <c r="B285" s="78" t="s">
        <v>961</v>
      </c>
      <c r="C285" s="79" t="s">
        <v>992</v>
      </c>
      <c r="D285" s="79" t="s">
        <v>1011</v>
      </c>
      <c r="E285" s="81" t="s">
        <v>1012</v>
      </c>
      <c r="F285" s="22" t="str">
        <f t="shared" si="9"/>
        <v>规格：10000流明,SANYO PLC-XF710C LCD Projector
SANYO PLC-XF710C LCD 三洋10000流明投影机</v>
      </c>
      <c r="G285" s="82" t="s">
        <v>87</v>
      </c>
      <c r="H285" s="23" t="s">
        <v>260</v>
      </c>
      <c r="I285" s="88">
        <v>1500</v>
      </c>
    </row>
    <row r="286" spans="1:9" s="4" customFormat="1" ht="68">
      <c r="A286" s="73" t="s">
        <v>1013</v>
      </c>
      <c r="B286" s="78" t="s">
        <v>961</v>
      </c>
      <c r="C286" s="79" t="s">
        <v>992</v>
      </c>
      <c r="D286" s="79" t="s">
        <v>1014</v>
      </c>
      <c r="E286" s="81" t="s">
        <v>1015</v>
      </c>
      <c r="F286" s="22" t="str">
        <f t="shared" si="9"/>
        <v>规格：6500流明,SANYO PLC-XP1000C LCD Projector
SANYO PLC-XP1000C LCD 三洋6500流明投影机</v>
      </c>
      <c r="G286" s="82" t="s">
        <v>87</v>
      </c>
      <c r="H286" s="23" t="s">
        <v>260</v>
      </c>
      <c r="I286" s="88">
        <v>1500</v>
      </c>
    </row>
    <row r="287" spans="1:9" s="5" customFormat="1" ht="68">
      <c r="A287" s="73" t="s">
        <v>1016</v>
      </c>
      <c r="B287" s="78" t="s">
        <v>961</v>
      </c>
      <c r="C287" s="79" t="s">
        <v>992</v>
      </c>
      <c r="D287" s="79" t="s">
        <v>1017</v>
      </c>
      <c r="E287" s="81" t="s">
        <v>1018</v>
      </c>
      <c r="F287" s="22" t="str">
        <f t="shared" si="9"/>
        <v>规格：5000流明,ANYO PLC-XT3500 LCD Projector
SANYO PLC-XT3500 LCD 三洋5000流明投影机</v>
      </c>
      <c r="G287" s="82" t="s">
        <v>87</v>
      </c>
      <c r="H287" s="23" t="s">
        <v>260</v>
      </c>
      <c r="I287" s="88">
        <v>1000</v>
      </c>
    </row>
    <row r="288" spans="1:9" s="4" customFormat="1" ht="34">
      <c r="A288" s="73" t="s">
        <v>1019</v>
      </c>
      <c r="B288" s="78" t="s">
        <v>961</v>
      </c>
      <c r="C288" s="79" t="s">
        <v>992</v>
      </c>
      <c r="D288" s="79" t="s">
        <v>1020</v>
      </c>
      <c r="E288" s="81" t="s">
        <v>1021</v>
      </c>
      <c r="F288" s="22" t="str">
        <f t="shared" si="9"/>
        <v>规格：激光投影机 6500流明,Panasonic PT-FRZ68C</v>
      </c>
      <c r="G288" s="82" t="s">
        <v>87</v>
      </c>
      <c r="H288" s="23" t="s">
        <v>260</v>
      </c>
      <c r="I288" s="88">
        <v>2800</v>
      </c>
    </row>
    <row r="289" spans="1:9" s="4" customFormat="1" ht="34">
      <c r="A289" s="73" t="s">
        <v>1022</v>
      </c>
      <c r="B289" s="78" t="s">
        <v>961</v>
      </c>
      <c r="C289" s="79" t="s">
        <v>992</v>
      </c>
      <c r="D289" s="79" t="s">
        <v>1023</v>
      </c>
      <c r="E289" s="81" t="s">
        <v>1024</v>
      </c>
      <c r="F289" s="22" t="str">
        <f t="shared" si="9"/>
        <v>规格：激光投影机 12000流明,EPSON CB-L1505U PLUS /Panasonic</v>
      </c>
      <c r="G289" s="82" t="s">
        <v>87</v>
      </c>
      <c r="H289" s="23" t="s">
        <v>260</v>
      </c>
      <c r="I289" s="88">
        <v>3500</v>
      </c>
    </row>
    <row r="290" spans="1:9" s="4" customFormat="1" ht="34">
      <c r="A290" s="73" t="s">
        <v>1025</v>
      </c>
      <c r="B290" s="78" t="s">
        <v>961</v>
      </c>
      <c r="C290" s="79" t="s">
        <v>992</v>
      </c>
      <c r="D290" s="79" t="s">
        <v>1026</v>
      </c>
      <c r="E290" s="81" t="s">
        <v>1027</v>
      </c>
      <c r="F290" s="22" t="str">
        <f t="shared" si="9"/>
        <v>规格：激光投影机 15000流明,Panasonic PT－SRZ12KC</v>
      </c>
      <c r="G290" s="82" t="s">
        <v>87</v>
      </c>
      <c r="H290" s="23" t="s">
        <v>260</v>
      </c>
      <c r="I290" s="88">
        <v>4500</v>
      </c>
    </row>
    <row r="291" spans="1:9" s="4" customFormat="1" ht="34">
      <c r="A291" s="73" t="s">
        <v>1028</v>
      </c>
      <c r="B291" s="78" t="s">
        <v>961</v>
      </c>
      <c r="C291" s="79" t="s">
        <v>992</v>
      </c>
      <c r="D291" s="79" t="s">
        <v>1029</v>
      </c>
      <c r="E291" s="81" t="s">
        <v>1030</v>
      </c>
      <c r="F291" s="22" t="str">
        <f t="shared" si="9"/>
        <v>规格：激光投影机 30000流明,Panasonic PT-SRZ31KC</v>
      </c>
      <c r="G291" s="82" t="s">
        <v>87</v>
      </c>
      <c r="H291" s="23" t="s">
        <v>260</v>
      </c>
      <c r="I291" s="88">
        <v>5500</v>
      </c>
    </row>
    <row r="292" spans="1:9" s="4" customFormat="1" ht="17">
      <c r="A292" s="73" t="s">
        <v>1031</v>
      </c>
      <c r="B292" s="78" t="s">
        <v>961</v>
      </c>
      <c r="C292" s="79" t="s">
        <v>992</v>
      </c>
      <c r="D292" s="79" t="s">
        <v>1032</v>
      </c>
      <c r="E292" s="81" t="s">
        <v>1033</v>
      </c>
      <c r="F292" s="22" t="str">
        <f t="shared" si="9"/>
        <v>规格：激光投影机 40000流明,BARCO</v>
      </c>
      <c r="G292" s="82" t="s">
        <v>87</v>
      </c>
      <c r="H292" s="23" t="s">
        <v>260</v>
      </c>
      <c r="I292" s="88">
        <v>7500</v>
      </c>
    </row>
    <row r="293" spans="1:9" s="4" customFormat="1" ht="51">
      <c r="A293" s="73" t="s">
        <v>1034</v>
      </c>
      <c r="B293" s="78" t="s">
        <v>961</v>
      </c>
      <c r="C293" s="79" t="s">
        <v>1035</v>
      </c>
      <c r="D293" s="79" t="s">
        <v>1036</v>
      </c>
      <c r="E293" s="81" t="s">
        <v>1037</v>
      </c>
      <c r="F293" s="22" t="str">
        <f t="shared" si="9"/>
        <v>规格：进口超短焦镜头,Barco TLD+ 0.37 Ultra Short throw lens
Barco TLD+ 0.37 超短焦镜头</v>
      </c>
      <c r="G293" s="82" t="s">
        <v>87</v>
      </c>
      <c r="H293" s="23" t="s">
        <v>260</v>
      </c>
      <c r="I293" s="88">
        <v>700</v>
      </c>
    </row>
    <row r="294" spans="1:9" s="4" customFormat="1" ht="51">
      <c r="A294" s="73" t="s">
        <v>1038</v>
      </c>
      <c r="B294" s="78" t="s">
        <v>961</v>
      </c>
      <c r="C294" s="79" t="s">
        <v>1035</v>
      </c>
      <c r="D294" s="79" t="s">
        <v>1039</v>
      </c>
      <c r="E294" s="81" t="s">
        <v>1040</v>
      </c>
      <c r="F294" s="22" t="str">
        <f t="shared" si="9"/>
        <v>规格：进口 定焦广角镜头,Barco High Brightness TLD Short Focus Len
Barco 定焦广角镜头</v>
      </c>
      <c r="G294" s="78" t="s">
        <v>99</v>
      </c>
      <c r="H294" s="23" t="s">
        <v>260</v>
      </c>
      <c r="I294" s="88">
        <v>700</v>
      </c>
    </row>
    <row r="295" spans="1:9" s="4" customFormat="1" ht="51">
      <c r="A295" s="73" t="s">
        <v>1041</v>
      </c>
      <c r="B295" s="78" t="s">
        <v>961</v>
      </c>
      <c r="C295" s="79" t="s">
        <v>1035</v>
      </c>
      <c r="D295" s="79" t="s">
        <v>1042</v>
      </c>
      <c r="E295" s="81" t="s">
        <v>1043</v>
      </c>
      <c r="F295" s="22" t="str">
        <f t="shared" si="9"/>
        <v>规格：进口 变焦中长焦镜头,Barco High Brightness TLD Zoom Len
Barco 变焦中长焦镜头</v>
      </c>
      <c r="G295" s="78" t="s">
        <v>99</v>
      </c>
      <c r="H295" s="23" t="s">
        <v>260</v>
      </c>
      <c r="I295" s="88">
        <v>700</v>
      </c>
    </row>
    <row r="296" spans="1:9" s="4" customFormat="1" ht="51">
      <c r="A296" s="73" t="s">
        <v>1044</v>
      </c>
      <c r="B296" s="78" t="s">
        <v>961</v>
      </c>
      <c r="C296" s="79" t="s">
        <v>1035</v>
      </c>
      <c r="D296" s="79" t="s">
        <v>1045</v>
      </c>
      <c r="E296" s="81" t="s">
        <v>1046</v>
      </c>
      <c r="F296" s="22" t="str">
        <f t="shared" si="9"/>
        <v>规格：进口 超长焦镜头,Barco High Brightness TLD Long Focus Len
Barco 超长焦镜头</v>
      </c>
      <c r="G296" s="78" t="s">
        <v>99</v>
      </c>
      <c r="H296" s="23" t="s">
        <v>260</v>
      </c>
      <c r="I296" s="88">
        <v>700</v>
      </c>
    </row>
    <row r="297" spans="1:9" s="4" customFormat="1" ht="34">
      <c r="A297" s="73" t="s">
        <v>1047</v>
      </c>
      <c r="B297" s="78" t="s">
        <v>961</v>
      </c>
      <c r="C297" s="79" t="s">
        <v>1048</v>
      </c>
      <c r="D297" s="79" t="s">
        <v>1049</v>
      </c>
      <c r="E297" s="81"/>
      <c r="F297" s="22" t="str">
        <f t="shared" ref="F297:F302" si="10">"规格："&amp;D297</f>
        <v>规格：300″Front/Rear Fast-fold Screen
300 寸正/背折叠投影幕</v>
      </c>
      <c r="G297" s="78" t="s">
        <v>193</v>
      </c>
      <c r="H297" s="23" t="s">
        <v>260</v>
      </c>
      <c r="I297" s="88">
        <v>900</v>
      </c>
    </row>
    <row r="298" spans="1:9" s="5" customFormat="1" ht="34">
      <c r="A298" s="73" t="s">
        <v>1050</v>
      </c>
      <c r="B298" s="78" t="s">
        <v>961</v>
      </c>
      <c r="C298" s="79" t="s">
        <v>1048</v>
      </c>
      <c r="D298" s="79" t="s">
        <v>1051</v>
      </c>
      <c r="E298" s="81"/>
      <c r="F298" s="22" t="str">
        <f t="shared" si="10"/>
        <v>规格：250″Front/Rear Fast-fold Screen
250 寸正/背折叠投影幕</v>
      </c>
      <c r="G298" s="78" t="s">
        <v>193</v>
      </c>
      <c r="H298" s="23" t="s">
        <v>260</v>
      </c>
      <c r="I298" s="88">
        <v>800</v>
      </c>
    </row>
    <row r="299" spans="1:9" s="4" customFormat="1" ht="34">
      <c r="A299" s="73" t="s">
        <v>1052</v>
      </c>
      <c r="B299" s="78" t="s">
        <v>961</v>
      </c>
      <c r="C299" s="79" t="s">
        <v>1048</v>
      </c>
      <c r="D299" s="79" t="s">
        <v>1053</v>
      </c>
      <c r="E299" s="81"/>
      <c r="F299" s="22" t="str">
        <f t="shared" si="10"/>
        <v>规格：200″Front/Rear Fast-fold Screen
200 寸正/背投影幕</v>
      </c>
      <c r="G299" s="78" t="s">
        <v>193</v>
      </c>
      <c r="H299" s="23" t="s">
        <v>260</v>
      </c>
      <c r="I299" s="88">
        <v>500</v>
      </c>
    </row>
    <row r="300" spans="1:9" s="4" customFormat="1" ht="34">
      <c r="A300" s="73" t="s">
        <v>1054</v>
      </c>
      <c r="B300" s="78" t="s">
        <v>961</v>
      </c>
      <c r="C300" s="79" t="s">
        <v>1048</v>
      </c>
      <c r="D300" s="79" t="s">
        <v>1055</v>
      </c>
      <c r="E300" s="81"/>
      <c r="F300" s="22" t="str">
        <f t="shared" si="10"/>
        <v>规格：180″Front/Rear Fast-fold Screen
180 寸正/背折叠投影幕</v>
      </c>
      <c r="G300" s="78" t="s">
        <v>193</v>
      </c>
      <c r="H300" s="23" t="s">
        <v>260</v>
      </c>
      <c r="I300" s="88">
        <v>400</v>
      </c>
    </row>
    <row r="301" spans="1:9" s="4" customFormat="1" ht="34">
      <c r="A301" s="73" t="s">
        <v>1056</v>
      </c>
      <c r="B301" s="78" t="s">
        <v>961</v>
      </c>
      <c r="C301" s="79" t="s">
        <v>1048</v>
      </c>
      <c r="D301" s="79" t="s">
        <v>1057</v>
      </c>
      <c r="E301" s="81"/>
      <c r="F301" s="22" t="str">
        <f t="shared" si="10"/>
        <v>规格：150″Front/Rear Fast-fold Screen
150 寸正/背折叠投影幕</v>
      </c>
      <c r="G301" s="78" t="s">
        <v>193</v>
      </c>
      <c r="H301" s="23" t="s">
        <v>260</v>
      </c>
      <c r="I301" s="88">
        <v>350</v>
      </c>
    </row>
    <row r="302" spans="1:9" s="4" customFormat="1" ht="34">
      <c r="A302" s="73" t="s">
        <v>1058</v>
      </c>
      <c r="B302" s="78" t="s">
        <v>961</v>
      </c>
      <c r="C302" s="79" t="s">
        <v>1048</v>
      </c>
      <c r="D302" s="79" t="s">
        <v>1059</v>
      </c>
      <c r="E302" s="81"/>
      <c r="F302" s="22" t="str">
        <f t="shared" si="10"/>
        <v>规格：120″ Front/Rear Fast-fold Screen
120 寸正/背投影幕</v>
      </c>
      <c r="G302" s="78" t="s">
        <v>193</v>
      </c>
      <c r="H302" s="23" t="s">
        <v>260</v>
      </c>
      <c r="I302" s="88">
        <v>200</v>
      </c>
    </row>
    <row r="303" spans="1:9" s="4" customFormat="1" ht="34">
      <c r="A303" s="73" t="s">
        <v>1060</v>
      </c>
      <c r="B303" s="78" t="s">
        <v>961</v>
      </c>
      <c r="C303" s="79" t="s">
        <v>1061</v>
      </c>
      <c r="D303" s="79" t="s">
        <v>1062</v>
      </c>
      <c r="E303" s="81" t="s">
        <v>1063</v>
      </c>
      <c r="F303" s="22" t="str">
        <f>"规格："&amp;D303&amp;","&amp;E303</f>
        <v>规格：70寸等离子显示器,夏普70液晶电视 70SU665A</v>
      </c>
      <c r="G303" s="78" t="s">
        <v>87</v>
      </c>
      <c r="H303" s="23" t="s">
        <v>260</v>
      </c>
      <c r="I303" s="88">
        <v>1500</v>
      </c>
    </row>
    <row r="304" spans="1:9" s="4" customFormat="1" ht="51">
      <c r="A304" s="73" t="s">
        <v>1064</v>
      </c>
      <c r="B304" s="78" t="s">
        <v>961</v>
      </c>
      <c r="C304" s="79" t="s">
        <v>1061</v>
      </c>
      <c r="D304" s="79" t="s">
        <v>1065</v>
      </c>
      <c r="E304" s="81" t="s">
        <v>1066</v>
      </c>
      <c r="F304" s="22" t="str">
        <f>"规格："&amp;D304&amp;","&amp;E304</f>
        <v>规格：65 寸等离子显示器,Panasonic TH-65PF10CK 65″HDTV Plasma Display
松下65 寸等离子显示器（70“）</v>
      </c>
      <c r="G304" s="78" t="s">
        <v>87</v>
      </c>
      <c r="H304" s="23" t="s">
        <v>260</v>
      </c>
      <c r="I304" s="88">
        <v>1200</v>
      </c>
    </row>
    <row r="305" spans="1:9" s="4" customFormat="1" ht="34">
      <c r="A305" s="73" t="s">
        <v>1067</v>
      </c>
      <c r="B305" s="78" t="s">
        <v>961</v>
      </c>
      <c r="C305" s="79" t="s">
        <v>1061</v>
      </c>
      <c r="D305" s="79" t="s">
        <v>1068</v>
      </c>
      <c r="E305" s="81" t="s">
        <v>1069</v>
      </c>
      <c r="F305" s="22" t="str">
        <f>"规格："&amp;D305&amp;","&amp;E305</f>
        <v>规格：60 寸等离子显示器,LG 60LG63CJ-CA 等离子电视</v>
      </c>
      <c r="G305" s="78" t="s">
        <v>87</v>
      </c>
      <c r="H305" s="23" t="s">
        <v>260</v>
      </c>
      <c r="I305" s="88">
        <v>980</v>
      </c>
    </row>
    <row r="306" spans="1:9" s="6" customFormat="1" ht="51">
      <c r="A306" s="83" t="s">
        <v>1070</v>
      </c>
      <c r="B306" s="84" t="s">
        <v>961</v>
      </c>
      <c r="C306" s="85" t="s">
        <v>1061</v>
      </c>
      <c r="D306" s="85" t="s">
        <v>1071</v>
      </c>
      <c r="E306" s="86" t="s">
        <v>1072</v>
      </c>
      <c r="F306" s="43" t="str">
        <f>"规格："&amp;D306&amp;","&amp;E306</f>
        <v>规格：50 寸等离子显示器,Panasonic TH-50PF12CK 50″HDTV Plasma Display
松下50 寸等离子显示器</v>
      </c>
      <c r="G306" s="84" t="s">
        <v>87</v>
      </c>
      <c r="H306" s="44" t="s">
        <v>260</v>
      </c>
      <c r="I306" s="89">
        <v>740</v>
      </c>
    </row>
    <row r="307" spans="1:9" s="4" customFormat="1" ht="51">
      <c r="A307" s="73" t="s">
        <v>1073</v>
      </c>
      <c r="B307" s="78" t="s">
        <v>961</v>
      </c>
      <c r="C307" s="79" t="s">
        <v>1061</v>
      </c>
      <c r="D307" s="79" t="s">
        <v>1074</v>
      </c>
      <c r="E307" s="81" t="s">
        <v>1075</v>
      </c>
      <c r="F307" s="22" t="str">
        <f>"规格："&amp;D307&amp;","&amp;E307</f>
        <v>规格：42 寸等离子显示器,Panasonic TH-42PWD 42″ Plasma Display
松下42 寸等离子显示器</v>
      </c>
      <c r="G307" s="78" t="s">
        <v>87</v>
      </c>
      <c r="H307" s="23" t="s">
        <v>260</v>
      </c>
      <c r="I307" s="88">
        <v>530</v>
      </c>
    </row>
    <row r="308" spans="1:9" s="4" customFormat="1" ht="34">
      <c r="A308" s="73" t="s">
        <v>1076</v>
      </c>
      <c r="B308" s="78" t="s">
        <v>961</v>
      </c>
      <c r="C308" s="79" t="s">
        <v>1061</v>
      </c>
      <c r="D308" s="79" t="s">
        <v>1077</v>
      </c>
      <c r="E308" s="81"/>
      <c r="F308" s="22" t="str">
        <f>"规格："&amp;D308</f>
        <v>规格：32″ LCD HDTV
32 寸高清液晶电视</v>
      </c>
      <c r="G308" s="78" t="s">
        <v>87</v>
      </c>
      <c r="H308" s="23" t="s">
        <v>260</v>
      </c>
      <c r="I308" s="88">
        <v>276</v>
      </c>
    </row>
    <row r="309" spans="1:9" s="4" customFormat="1" ht="34">
      <c r="A309" s="73" t="s">
        <v>1078</v>
      </c>
      <c r="B309" s="78" t="s">
        <v>961</v>
      </c>
      <c r="C309" s="79" t="s">
        <v>1061</v>
      </c>
      <c r="D309" s="79" t="s">
        <v>1079</v>
      </c>
      <c r="E309" s="81"/>
      <c r="F309" s="22" t="str">
        <f>"规格："&amp;D309</f>
        <v>规格：19-22″ LCD Display
19-22 寸液晶显示器</v>
      </c>
      <c r="G309" s="78" t="s">
        <v>87</v>
      </c>
      <c r="H309" s="23" t="s">
        <v>260</v>
      </c>
      <c r="I309" s="88">
        <v>165</v>
      </c>
    </row>
    <row r="310" spans="1:9" s="4" customFormat="1" ht="51">
      <c r="A310" s="73" t="s">
        <v>1080</v>
      </c>
      <c r="B310" s="78" t="s">
        <v>961</v>
      </c>
      <c r="C310" s="79" t="s">
        <v>1081</v>
      </c>
      <c r="D310" s="79" t="s">
        <v>1082</v>
      </c>
      <c r="E310" s="81" t="s">
        <v>1083</v>
      </c>
      <c r="F310" s="22" t="str">
        <f t="shared" ref="F310:F315" si="11">"规格："&amp;D310&amp;","&amp;E310</f>
        <v>规格：Barco Folsom Encore E2
Barco Folsom Encore 高清视频处理器,品牌：Barco，型号：E2</v>
      </c>
      <c r="G310" s="78" t="s">
        <v>87</v>
      </c>
      <c r="H310" s="23" t="s">
        <v>260</v>
      </c>
      <c r="I310" s="88" t="s">
        <v>1084</v>
      </c>
    </row>
    <row r="311" spans="1:9" s="4" customFormat="1" ht="51">
      <c r="A311" s="73" t="s">
        <v>1085</v>
      </c>
      <c r="B311" s="78" t="s">
        <v>961</v>
      </c>
      <c r="C311" s="79" t="s">
        <v>1081</v>
      </c>
      <c r="D311" s="79" t="s">
        <v>1086</v>
      </c>
      <c r="E311" s="81" t="s">
        <v>1087</v>
      </c>
      <c r="F311" s="22" t="str">
        <f t="shared" si="11"/>
        <v>规格：Barco Folsom Encore HD VP 3ME
Barco Folsom Encore 高清视频处理器,品牌：Barco，型号：VP 3ME</v>
      </c>
      <c r="G311" s="78" t="s">
        <v>87</v>
      </c>
      <c r="H311" s="23" t="s">
        <v>260</v>
      </c>
      <c r="I311" s="88">
        <v>4100</v>
      </c>
    </row>
    <row r="312" spans="1:9" s="4" customFormat="1" ht="51">
      <c r="A312" s="73" t="s">
        <v>1088</v>
      </c>
      <c r="B312" s="78" t="s">
        <v>961</v>
      </c>
      <c r="C312" s="79" t="s">
        <v>1081</v>
      </c>
      <c r="D312" s="79" t="s">
        <v>1089</v>
      </c>
      <c r="E312" s="81" t="s">
        <v>1090</v>
      </c>
      <c r="F312" s="22" t="str">
        <f t="shared" si="11"/>
        <v>规格：Barco S3 4K Image Processor
Barco S3 4K 视频处理器,品牌：Barco，型号： S3</v>
      </c>
      <c r="G312" s="82" t="s">
        <v>87</v>
      </c>
      <c r="H312" s="23" t="s">
        <v>260</v>
      </c>
      <c r="I312" s="88">
        <v>3920</v>
      </c>
    </row>
    <row r="313" spans="1:9" s="5" customFormat="1" ht="68">
      <c r="A313" s="73" t="s">
        <v>1091</v>
      </c>
      <c r="B313" s="78" t="s">
        <v>961</v>
      </c>
      <c r="C313" s="79" t="s">
        <v>1081</v>
      </c>
      <c r="D313" s="79" t="s">
        <v>1092</v>
      </c>
      <c r="E313" s="81" t="s">
        <v>1093</v>
      </c>
      <c r="F313" s="22" t="str">
        <f t="shared" si="11"/>
        <v>规格：Barco Folsom Encore ImagePRO-HD
Barco Folsom Encore ImagePRO-HD 高清图像转换处理器,Barco</v>
      </c>
      <c r="G313" s="78" t="s">
        <v>87</v>
      </c>
      <c r="H313" s="23" t="s">
        <v>260</v>
      </c>
      <c r="I313" s="88">
        <v>1500</v>
      </c>
    </row>
    <row r="314" spans="1:9" s="4" customFormat="1" ht="68">
      <c r="A314" s="73" t="s">
        <v>1094</v>
      </c>
      <c r="B314" s="78" t="s">
        <v>961</v>
      </c>
      <c r="C314" s="79" t="s">
        <v>1081</v>
      </c>
      <c r="D314" s="79" t="s">
        <v>1095</v>
      </c>
      <c r="E314" s="81" t="s">
        <v>1096</v>
      </c>
      <c r="F314" s="22" t="str">
        <f t="shared" si="11"/>
        <v>规格：Barco Folsom Encore Screen PRO-II HD
Barco Folsom 高清图像转换处理器,品牌：Barco，型号：PRO-II</v>
      </c>
      <c r="G314" s="78" t="s">
        <v>87</v>
      </c>
      <c r="H314" s="23" t="s">
        <v>260</v>
      </c>
      <c r="I314" s="88">
        <v>1500</v>
      </c>
    </row>
    <row r="315" spans="1:9" s="4" customFormat="1" ht="51">
      <c r="A315" s="73" t="s">
        <v>1097</v>
      </c>
      <c r="B315" s="78" t="s">
        <v>961</v>
      </c>
      <c r="C315" s="79" t="s">
        <v>1081</v>
      </c>
      <c r="D315" s="79" t="s">
        <v>1098</v>
      </c>
      <c r="E315" s="81" t="s">
        <v>1093</v>
      </c>
      <c r="F315" s="22" t="str">
        <f t="shared" si="11"/>
        <v>规格：Barco Folsom PDS-902
Barco Folsom PDS-902 图像转换处理器,Barco</v>
      </c>
      <c r="G315" s="78" t="s">
        <v>87</v>
      </c>
      <c r="H315" s="23" t="s">
        <v>260</v>
      </c>
      <c r="I315" s="88">
        <v>1100</v>
      </c>
    </row>
    <row r="316" spans="1:9" s="4" customFormat="1" ht="34">
      <c r="A316" s="73" t="s">
        <v>1099</v>
      </c>
      <c r="B316" s="78" t="s">
        <v>961</v>
      </c>
      <c r="C316" s="79" t="s">
        <v>1081</v>
      </c>
      <c r="D316" s="79" t="s">
        <v>1100</v>
      </c>
      <c r="E316" s="81"/>
      <c r="F316" s="22" t="str">
        <f>"规格："&amp;D316</f>
        <v>规格：MAGNIMAGE  MIG-V3    处理器</v>
      </c>
      <c r="G316" s="78" t="s">
        <v>87</v>
      </c>
      <c r="H316" s="23" t="s">
        <v>260</v>
      </c>
      <c r="I316" s="88">
        <v>400</v>
      </c>
    </row>
    <row r="317" spans="1:9" s="4" customFormat="1" ht="34">
      <c r="A317" s="73" t="s">
        <v>1101</v>
      </c>
      <c r="B317" s="74" t="s">
        <v>961</v>
      </c>
      <c r="C317" s="75" t="s">
        <v>1081</v>
      </c>
      <c r="D317" s="75" t="s">
        <v>1102</v>
      </c>
      <c r="E317" s="87"/>
      <c r="F317" s="39" t="str">
        <f>"规格："&amp;D317</f>
        <v>规格：MAGNIMAGE  MIG-590 转换器</v>
      </c>
      <c r="G317" s="74" t="s">
        <v>87</v>
      </c>
      <c r="H317" s="36" t="s">
        <v>260</v>
      </c>
      <c r="I317" s="88">
        <v>350</v>
      </c>
    </row>
    <row r="318" spans="1:9" s="4" customFormat="1" ht="34">
      <c r="A318" s="73" t="s">
        <v>1103</v>
      </c>
      <c r="B318" s="74" t="s">
        <v>961</v>
      </c>
      <c r="C318" s="75" t="s">
        <v>1081</v>
      </c>
      <c r="D318" s="75" t="s">
        <v>1104</v>
      </c>
      <c r="E318" s="76"/>
      <c r="F318" s="39" t="str">
        <f>"规格："&amp;D318</f>
        <v>规格：LED/LEC Processor
国产 LED/LEC 处理器</v>
      </c>
      <c r="G318" s="77" t="s">
        <v>87</v>
      </c>
      <c r="H318" s="36" t="s">
        <v>260</v>
      </c>
      <c r="I318" s="88">
        <v>500</v>
      </c>
    </row>
    <row r="319" spans="1:9" s="7" customFormat="1" ht="34">
      <c r="A319" s="83" t="s">
        <v>1105</v>
      </c>
      <c r="B319" s="84" t="s">
        <v>961</v>
      </c>
      <c r="C319" s="85" t="s">
        <v>1081</v>
      </c>
      <c r="D319" s="85" t="s">
        <v>1106</v>
      </c>
      <c r="E319" s="86"/>
      <c r="F319" s="43" t="str">
        <f>"规格："&amp;D319</f>
        <v>规格：MAGNIMAGE  MIG-H1   控制台</v>
      </c>
      <c r="G319" s="84" t="s">
        <v>87</v>
      </c>
      <c r="H319" s="44" t="s">
        <v>260</v>
      </c>
      <c r="I319" s="89">
        <v>2370</v>
      </c>
    </row>
    <row r="320" spans="1:9" s="4" customFormat="1" ht="51">
      <c r="A320" s="73" t="s">
        <v>1107</v>
      </c>
      <c r="B320" s="74" t="s">
        <v>961</v>
      </c>
      <c r="C320" s="75" t="s">
        <v>1081</v>
      </c>
      <c r="D320" s="75" t="s">
        <v>1108</v>
      </c>
      <c r="E320" s="87" t="s">
        <v>1093</v>
      </c>
      <c r="F320" s="39" t="str">
        <f t="shared" ref="F320:F327" si="12">"规格："&amp;D320&amp;","&amp;E320</f>
        <v>规格：Barco Folsom Encore Controller LC
Barco Folsom Encore 大型控制台,Barco</v>
      </c>
      <c r="G320" s="74" t="s">
        <v>87</v>
      </c>
      <c r="H320" s="36" t="s">
        <v>260</v>
      </c>
      <c r="I320" s="88">
        <v>3960</v>
      </c>
    </row>
    <row r="321" spans="1:9" s="4" customFormat="1" ht="34">
      <c r="A321" s="73" t="s">
        <v>1109</v>
      </c>
      <c r="B321" s="74" t="s">
        <v>961</v>
      </c>
      <c r="C321" s="75" t="s">
        <v>1081</v>
      </c>
      <c r="D321" s="75" t="s">
        <v>1110</v>
      </c>
      <c r="E321" s="87" t="s">
        <v>1093</v>
      </c>
      <c r="F321" s="39" t="str">
        <f t="shared" si="12"/>
        <v>规格：BARCO EC200   控制台,Barco</v>
      </c>
      <c r="G321" s="74" t="s">
        <v>87</v>
      </c>
      <c r="H321" s="36" t="s">
        <v>260</v>
      </c>
      <c r="I321" s="88" t="s">
        <v>1084</v>
      </c>
    </row>
    <row r="322" spans="1:9" s="4" customFormat="1" ht="51">
      <c r="A322" s="73" t="s">
        <v>1111</v>
      </c>
      <c r="B322" s="74" t="s">
        <v>961</v>
      </c>
      <c r="C322" s="75" t="s">
        <v>1081</v>
      </c>
      <c r="D322" s="75" t="s">
        <v>1112</v>
      </c>
      <c r="E322" s="87" t="s">
        <v>1093</v>
      </c>
      <c r="F322" s="39" t="str">
        <f t="shared" si="12"/>
        <v>规格：Barco Folsom Encore Controller SC
Barco Folsom Encore 小型控制台,Barco</v>
      </c>
      <c r="G322" s="74" t="s">
        <v>87</v>
      </c>
      <c r="H322" s="36" t="s">
        <v>260</v>
      </c>
      <c r="I322" s="88">
        <v>3000</v>
      </c>
    </row>
    <row r="323" spans="1:9" s="8" customFormat="1" ht="51">
      <c r="A323" s="73" t="s">
        <v>1113</v>
      </c>
      <c r="B323" s="74" t="s">
        <v>961</v>
      </c>
      <c r="C323" s="75" t="s">
        <v>1081</v>
      </c>
      <c r="D323" s="90" t="s">
        <v>1114</v>
      </c>
      <c r="E323" s="91" t="s">
        <v>1115</v>
      </c>
      <c r="F323" s="39" t="str">
        <f t="shared" si="12"/>
        <v>规格：数字导播台,配合普通数字视频拍摄，满足常规摄像视频信号切换需求，含监视器+相关线缆</v>
      </c>
      <c r="G323" s="92" t="s">
        <v>87</v>
      </c>
      <c r="H323" s="36" t="s">
        <v>260</v>
      </c>
      <c r="I323" s="88">
        <v>2032</v>
      </c>
    </row>
    <row r="324" spans="1:9" s="4" customFormat="1" ht="68">
      <c r="A324" s="73" t="s">
        <v>1116</v>
      </c>
      <c r="B324" s="74" t="s">
        <v>961</v>
      </c>
      <c r="C324" s="75" t="s">
        <v>1081</v>
      </c>
      <c r="D324" s="75" t="s">
        <v>1117</v>
      </c>
      <c r="E324" s="87" t="s">
        <v>1093</v>
      </c>
      <c r="F324" s="39" t="str">
        <f t="shared" si="12"/>
        <v>规格：Barco Folsom MatrixPRO 16x16 HD/DVI
Barco Folsom MatrixPRO 16x16 高清数字矩阵,Barco</v>
      </c>
      <c r="G324" s="74" t="s">
        <v>87</v>
      </c>
      <c r="H324" s="36" t="s">
        <v>260</v>
      </c>
      <c r="I324" s="88">
        <v>2450</v>
      </c>
    </row>
    <row r="325" spans="1:9" s="4" customFormat="1" ht="68">
      <c r="A325" s="73" t="s">
        <v>1118</v>
      </c>
      <c r="B325" s="74" t="s">
        <v>961</v>
      </c>
      <c r="C325" s="75" t="s">
        <v>1081</v>
      </c>
      <c r="D325" s="75" t="s">
        <v>1119</v>
      </c>
      <c r="E325" s="87" t="s">
        <v>1093</v>
      </c>
      <c r="F325" s="39" t="str">
        <f t="shared" si="12"/>
        <v>规格：Barco Folsom MatrixPRO 16x16 RGBHV
Barco Folsom MatrixPRO 16x16 RGBHV 矩阵,Barco</v>
      </c>
      <c r="G325" s="74" t="s">
        <v>87</v>
      </c>
      <c r="H325" s="36" t="s">
        <v>260</v>
      </c>
      <c r="I325" s="88">
        <v>2220</v>
      </c>
    </row>
    <row r="326" spans="1:9" s="4" customFormat="1" ht="68">
      <c r="A326" s="73" t="s">
        <v>1120</v>
      </c>
      <c r="B326" s="74" t="s">
        <v>961</v>
      </c>
      <c r="C326" s="75" t="s">
        <v>1081</v>
      </c>
      <c r="D326" s="75" t="s">
        <v>1121</v>
      </c>
      <c r="E326" s="87" t="s">
        <v>1093</v>
      </c>
      <c r="F326" s="39" t="str">
        <f t="shared" si="12"/>
        <v>规格：Barco Folsom MatrixPRO 12x8 RGBHV
Barco Folsom MatrixPRO 12x8 RGBHV 矩阵,Barco</v>
      </c>
      <c r="G326" s="74" t="s">
        <v>87</v>
      </c>
      <c r="H326" s="36" t="s">
        <v>260</v>
      </c>
      <c r="I326" s="88">
        <v>1800</v>
      </c>
    </row>
    <row r="327" spans="1:9" s="4" customFormat="1" ht="51">
      <c r="A327" s="73" t="s">
        <v>1122</v>
      </c>
      <c r="B327" s="74" t="s">
        <v>961</v>
      </c>
      <c r="C327" s="75" t="s">
        <v>1081</v>
      </c>
      <c r="D327" s="75" t="s">
        <v>1123</v>
      </c>
      <c r="E327" s="87" t="s">
        <v>1093</v>
      </c>
      <c r="F327" s="39" t="str">
        <f t="shared" si="12"/>
        <v>规格：Barco Folsom MatrixPRO 8x8 DVI
Barco Folsom MatrixPRO 8x8 DVI 矩阵,Barco</v>
      </c>
      <c r="G327" s="74" t="s">
        <v>87</v>
      </c>
      <c r="H327" s="36" t="s">
        <v>260</v>
      </c>
      <c r="I327" s="88">
        <v>1600</v>
      </c>
    </row>
    <row r="328" spans="1:9" s="4" customFormat="1" ht="51">
      <c r="A328" s="73" t="s">
        <v>1124</v>
      </c>
      <c r="B328" s="74" t="s">
        <v>961</v>
      </c>
      <c r="C328" s="75" t="s">
        <v>1081</v>
      </c>
      <c r="D328" s="75" t="s">
        <v>1125</v>
      </c>
      <c r="E328" s="87"/>
      <c r="F328" s="39" t="str">
        <f>"规格："&amp;D328</f>
        <v>规格：WATCHOUT Programming
WATCHOUT 主机（含编程、解密单元、显示服务器、拼接同步器）</v>
      </c>
      <c r="G328" s="74" t="s">
        <v>56</v>
      </c>
      <c r="H328" s="36" t="s">
        <v>260</v>
      </c>
      <c r="I328" s="88">
        <v>2440</v>
      </c>
    </row>
    <row r="329" spans="1:9" s="4" customFormat="1" ht="34">
      <c r="A329" s="73" t="s">
        <v>1126</v>
      </c>
      <c r="B329" s="74" t="s">
        <v>961</v>
      </c>
      <c r="C329" s="75" t="s">
        <v>1081</v>
      </c>
      <c r="D329" s="75" t="s">
        <v>1127</v>
      </c>
      <c r="E329" s="87"/>
      <c r="F329" s="39" t="str">
        <f>"规格："&amp;D329</f>
        <v>规格：WATCHOUT VP</v>
      </c>
      <c r="G329" s="74" t="s">
        <v>1128</v>
      </c>
      <c r="H329" s="36" t="s">
        <v>260</v>
      </c>
      <c r="I329" s="88">
        <v>1500</v>
      </c>
    </row>
    <row r="330" spans="1:9" s="4" customFormat="1" ht="34">
      <c r="A330" s="73" t="s">
        <v>1129</v>
      </c>
      <c r="B330" s="74" t="s">
        <v>961</v>
      </c>
      <c r="C330" s="75" t="s">
        <v>1081</v>
      </c>
      <c r="D330" s="75" t="s">
        <v>1130</v>
      </c>
      <c r="E330" s="87"/>
      <c r="F330" s="39" t="str">
        <f>"规格："&amp;D330</f>
        <v>规格：ANALOGWAY SVU 300
ANALOGWAY SVU300 淡入淡出切换器</v>
      </c>
      <c r="G330" s="74" t="s">
        <v>87</v>
      </c>
      <c r="H330" s="36" t="s">
        <v>260</v>
      </c>
      <c r="I330" s="88">
        <v>1000</v>
      </c>
    </row>
    <row r="331" spans="1:9" s="4" customFormat="1" ht="34">
      <c r="A331" s="73" t="s">
        <v>1131</v>
      </c>
      <c r="B331" s="74" t="s">
        <v>961</v>
      </c>
      <c r="C331" s="75" t="s">
        <v>1081</v>
      </c>
      <c r="D331" s="75" t="s">
        <v>1132</v>
      </c>
      <c r="E331" s="87" t="s">
        <v>1133</v>
      </c>
      <c r="F331" s="39" t="str">
        <f t="shared" ref="F331:F338" si="13">"规格："&amp;D331&amp;","&amp;E331</f>
        <v>规格：视频分配器,EXTRON VGA DA4 DISTRIBUTION AMPLIFIER</v>
      </c>
      <c r="G331" s="74" t="s">
        <v>87</v>
      </c>
      <c r="H331" s="36" t="s">
        <v>260</v>
      </c>
      <c r="I331" s="88">
        <v>350</v>
      </c>
    </row>
    <row r="332" spans="1:9" s="4" customFormat="1" ht="34">
      <c r="A332" s="73" t="s">
        <v>1134</v>
      </c>
      <c r="B332" s="74" t="s">
        <v>961</v>
      </c>
      <c r="C332" s="75" t="s">
        <v>1081</v>
      </c>
      <c r="D332" s="75" t="s">
        <v>1135</v>
      </c>
      <c r="E332" s="87" t="s">
        <v>1136</v>
      </c>
      <c r="F332" s="39" t="str">
        <f t="shared" si="13"/>
        <v>规格：Disguise 4x4 Pro Video Server
视频服务器,16通道</v>
      </c>
      <c r="G332" s="74" t="s">
        <v>87</v>
      </c>
      <c r="H332" s="36" t="s">
        <v>260</v>
      </c>
      <c r="I332" s="88">
        <v>2880</v>
      </c>
    </row>
    <row r="333" spans="1:9" s="6" customFormat="1" ht="34">
      <c r="A333" s="83" t="s">
        <v>1137</v>
      </c>
      <c r="B333" s="84" t="s">
        <v>961</v>
      </c>
      <c r="C333" s="85" t="s">
        <v>1138</v>
      </c>
      <c r="D333" s="85" t="s">
        <v>1139</v>
      </c>
      <c r="E333" s="86" t="s">
        <v>1140</v>
      </c>
      <c r="F333" s="43" t="str">
        <f t="shared" si="13"/>
        <v>规格：Apple Notebook
Apple 笔记本电脑,Apple</v>
      </c>
      <c r="G333" s="84" t="s">
        <v>87</v>
      </c>
      <c r="H333" s="44" t="s">
        <v>260</v>
      </c>
      <c r="I333" s="89">
        <v>320</v>
      </c>
    </row>
    <row r="334" spans="1:9" s="5" customFormat="1" ht="34">
      <c r="A334" s="73" t="s">
        <v>1141</v>
      </c>
      <c r="B334" s="74" t="s">
        <v>961</v>
      </c>
      <c r="C334" s="75" t="s">
        <v>1138</v>
      </c>
      <c r="D334" s="75" t="s">
        <v>1142</v>
      </c>
      <c r="E334" s="87" t="s">
        <v>1140</v>
      </c>
      <c r="F334" s="39" t="str">
        <f t="shared" si="13"/>
        <v>规格：Apple iMac
Apple 一体机电脑,Apple</v>
      </c>
      <c r="G334" s="74" t="s">
        <v>87</v>
      </c>
      <c r="H334" s="36" t="s">
        <v>260</v>
      </c>
      <c r="I334" s="88">
        <v>450</v>
      </c>
    </row>
    <row r="335" spans="1:9" s="5" customFormat="1" ht="34">
      <c r="A335" s="73" t="s">
        <v>1143</v>
      </c>
      <c r="B335" s="74" t="s">
        <v>961</v>
      </c>
      <c r="C335" s="75" t="s">
        <v>1138</v>
      </c>
      <c r="D335" s="75" t="s">
        <v>1144</v>
      </c>
      <c r="E335" s="87" t="s">
        <v>1140</v>
      </c>
      <c r="F335" s="39" t="str">
        <f t="shared" si="13"/>
        <v>规格：Apple Mac Pro
Apple 台式电脑,Apple</v>
      </c>
      <c r="G335" s="74" t="s">
        <v>87</v>
      </c>
      <c r="H335" s="36" t="s">
        <v>260</v>
      </c>
      <c r="I335" s="88">
        <v>600</v>
      </c>
    </row>
    <row r="336" spans="1:9" s="5" customFormat="1" ht="51">
      <c r="A336" s="73" t="s">
        <v>1145</v>
      </c>
      <c r="B336" s="74" t="s">
        <v>961</v>
      </c>
      <c r="C336" s="75" t="s">
        <v>1138</v>
      </c>
      <c r="D336" s="75" t="s">
        <v>1146</v>
      </c>
      <c r="E336" s="87" t="s">
        <v>1147</v>
      </c>
      <c r="F336" s="39" t="str">
        <f t="shared" si="13"/>
        <v>规格：苹果工作站,苹果 Apple Mac Pro专业级台式工作站黑色 黑色 E5/12G内存/256G闪存 ME253C</v>
      </c>
      <c r="G336" s="74" t="s">
        <v>87</v>
      </c>
      <c r="H336" s="36" t="s">
        <v>260</v>
      </c>
      <c r="I336" s="88">
        <v>1100</v>
      </c>
    </row>
    <row r="337" spans="1:9" s="4" customFormat="1" ht="34">
      <c r="A337" s="73" t="s">
        <v>1148</v>
      </c>
      <c r="B337" s="74" t="s">
        <v>961</v>
      </c>
      <c r="C337" s="75" t="s">
        <v>1138</v>
      </c>
      <c r="D337" s="75" t="s">
        <v>1149</v>
      </c>
      <c r="E337" s="76" t="s">
        <v>1150</v>
      </c>
      <c r="F337" s="39" t="str">
        <f t="shared" si="13"/>
        <v>规格：iPad,iPad  Air  以上型号</v>
      </c>
      <c r="G337" s="75" t="s">
        <v>87</v>
      </c>
      <c r="H337" s="36" t="s">
        <v>260</v>
      </c>
      <c r="I337" s="88">
        <v>150</v>
      </c>
    </row>
    <row r="338" spans="1:9" s="4" customFormat="1" ht="34">
      <c r="A338" s="73" t="s">
        <v>1151</v>
      </c>
      <c r="B338" s="74" t="s">
        <v>961</v>
      </c>
      <c r="C338" s="75" t="s">
        <v>1138</v>
      </c>
      <c r="D338" s="75" t="s">
        <v>1152</v>
      </c>
      <c r="E338" s="87" t="s">
        <v>1153</v>
      </c>
      <c r="F338" s="39" t="str">
        <f t="shared" si="13"/>
        <v>规格：IBM Laptop
IBM 笔记本电脑,IBM</v>
      </c>
      <c r="G338" s="74" t="s">
        <v>87</v>
      </c>
      <c r="H338" s="36" t="s">
        <v>260</v>
      </c>
      <c r="I338" s="88">
        <v>200</v>
      </c>
    </row>
    <row r="339" spans="1:9" s="4" customFormat="1" ht="51">
      <c r="A339" s="73" t="s">
        <v>1154</v>
      </c>
      <c r="B339" s="74" t="s">
        <v>961</v>
      </c>
      <c r="C339" s="75" t="s">
        <v>1138</v>
      </c>
      <c r="D339" s="75" t="s">
        <v>1155</v>
      </c>
      <c r="E339" s="87"/>
      <c r="F339" s="39" t="str">
        <f>"规格："&amp;D339</f>
        <v>规格：D′San Cue lights PC-433-mini
D′San PC-433-mini 无线长距离翻页提示器</v>
      </c>
      <c r="G339" s="74" t="s">
        <v>70</v>
      </c>
      <c r="H339" s="36" t="s">
        <v>260</v>
      </c>
      <c r="I339" s="88">
        <v>200</v>
      </c>
    </row>
    <row r="340" spans="1:9" s="6" customFormat="1" ht="34">
      <c r="A340" s="83" t="s">
        <v>1156</v>
      </c>
      <c r="B340" s="84" t="s">
        <v>961</v>
      </c>
      <c r="C340" s="85" t="s">
        <v>1138</v>
      </c>
      <c r="D340" s="85" t="s">
        <v>1157</v>
      </c>
      <c r="E340" s="86" t="s">
        <v>1158</v>
      </c>
      <c r="F340" s="43" t="str">
        <f>"规格："&amp;D340&amp;","&amp;E340</f>
        <v>规格：专业提示翻页器（一托二）,PerfectCue</v>
      </c>
      <c r="G340" s="84" t="s">
        <v>92</v>
      </c>
      <c r="H340" s="44" t="s">
        <v>260</v>
      </c>
      <c r="I340" s="89">
        <v>450</v>
      </c>
    </row>
    <row r="341" spans="1:9" s="4" customFormat="1" ht="34">
      <c r="A341" s="73" t="s">
        <v>1159</v>
      </c>
      <c r="B341" s="74" t="s">
        <v>961</v>
      </c>
      <c r="C341" s="75" t="s">
        <v>1138</v>
      </c>
      <c r="D341" s="75" t="s">
        <v>1160</v>
      </c>
      <c r="E341" s="87" t="s">
        <v>1158</v>
      </c>
      <c r="F341" s="39" t="str">
        <f>"规格："&amp;D341&amp;","&amp;E341</f>
        <v>规格：专业提示翻页器（一托四）,PerfectCue</v>
      </c>
      <c r="G341" s="74" t="s">
        <v>92</v>
      </c>
      <c r="H341" s="36" t="s">
        <v>260</v>
      </c>
      <c r="I341" s="88">
        <v>400</v>
      </c>
    </row>
    <row r="342" spans="1:9" s="4" customFormat="1" ht="34">
      <c r="A342" s="73" t="s">
        <v>1161</v>
      </c>
      <c r="B342" s="74" t="s">
        <v>961</v>
      </c>
      <c r="C342" s="75" t="s">
        <v>1138</v>
      </c>
      <c r="D342" s="75" t="s">
        <v>1162</v>
      </c>
      <c r="E342" s="87" t="s">
        <v>1158</v>
      </c>
      <c r="F342" s="39" t="str">
        <f>"规格："&amp;D342&amp;","&amp;E342</f>
        <v>规格：专业提示翻页器（一托八）,PerfectCue</v>
      </c>
      <c r="G342" s="74" t="s">
        <v>92</v>
      </c>
      <c r="H342" s="36" t="s">
        <v>260</v>
      </c>
      <c r="I342" s="88">
        <v>500</v>
      </c>
    </row>
    <row r="343" spans="1:9" s="4" customFormat="1" ht="34">
      <c r="A343" s="73" t="s">
        <v>1163</v>
      </c>
      <c r="B343" s="74" t="s">
        <v>961</v>
      </c>
      <c r="C343" s="75" t="s">
        <v>1138</v>
      </c>
      <c r="D343" s="75" t="s">
        <v>1164</v>
      </c>
      <c r="E343" s="87"/>
      <c r="F343" s="39" t="str">
        <f>"规格："&amp;D343</f>
        <v>规格：Prompter
普通翻页提示器</v>
      </c>
      <c r="G343" s="74" t="s">
        <v>70</v>
      </c>
      <c r="H343" s="36" t="s">
        <v>260</v>
      </c>
      <c r="I343" s="88">
        <v>100</v>
      </c>
    </row>
    <row r="344" spans="1:9" s="4" customFormat="1" ht="51">
      <c r="A344" s="73" t="s">
        <v>1165</v>
      </c>
      <c r="B344" s="74" t="s">
        <v>961</v>
      </c>
      <c r="C344" s="75" t="s">
        <v>1138</v>
      </c>
      <c r="D344" s="75" t="s">
        <v>1166</v>
      </c>
      <c r="E344" s="87" t="s">
        <v>1167</v>
      </c>
      <c r="F344" s="39" t="str">
        <f t="shared" ref="F344:F385" si="14">"规格："&amp;D344&amp;","&amp;E344</f>
        <v>规格：光纤线,Optical Filber System（100m/条，100米内部不计费
大于100米按每条计费）</v>
      </c>
      <c r="G344" s="74" t="s">
        <v>182</v>
      </c>
      <c r="H344" s="36" t="s">
        <v>260</v>
      </c>
      <c r="I344" s="88">
        <v>300</v>
      </c>
    </row>
    <row r="345" spans="1:9" s="4" customFormat="1" ht="34">
      <c r="A345" s="73" t="s">
        <v>1168</v>
      </c>
      <c r="B345" s="74" t="s">
        <v>961</v>
      </c>
      <c r="C345" s="75" t="s">
        <v>1138</v>
      </c>
      <c r="D345" s="75" t="s">
        <v>1169</v>
      </c>
      <c r="E345" s="87" t="s">
        <v>1170</v>
      </c>
      <c r="F345" s="39" t="str">
        <f t="shared" si="14"/>
        <v>规格：光纤传输处理器,Optic fiber cables between all dispaly and playback</v>
      </c>
      <c r="G345" s="74" t="s">
        <v>87</v>
      </c>
      <c r="H345" s="36" t="s">
        <v>260</v>
      </c>
      <c r="I345" s="88">
        <v>400</v>
      </c>
    </row>
    <row r="346" spans="1:9" s="4" customFormat="1" ht="34">
      <c r="A346" s="73" t="s">
        <v>1171</v>
      </c>
      <c r="B346" s="74" t="s">
        <v>961</v>
      </c>
      <c r="C346" s="75" t="s">
        <v>1138</v>
      </c>
      <c r="D346" s="75" t="s">
        <v>1172</v>
      </c>
      <c r="E346" s="87" t="s">
        <v>1173</v>
      </c>
      <c r="F346" s="39" t="str">
        <f t="shared" si="14"/>
        <v>规格：千兆交换机,1000baseT Switch &amp;  Cat5 Ethernet Cable</v>
      </c>
      <c r="G346" s="74" t="s">
        <v>87</v>
      </c>
      <c r="H346" s="36" t="s">
        <v>260</v>
      </c>
      <c r="I346" s="88">
        <v>500</v>
      </c>
    </row>
    <row r="347" spans="1:9" s="4" customFormat="1" ht="34">
      <c r="A347" s="73" t="s">
        <v>1174</v>
      </c>
      <c r="B347" s="74" t="s">
        <v>961</v>
      </c>
      <c r="C347" s="75" t="s">
        <v>1138</v>
      </c>
      <c r="D347" s="75" t="s">
        <v>1175</v>
      </c>
      <c r="E347" s="87" t="s">
        <v>1176</v>
      </c>
      <c r="F347" s="39" t="str">
        <f t="shared" si="14"/>
        <v>规格：触摸屏,17寸以上</v>
      </c>
      <c r="G347" s="74" t="s">
        <v>87</v>
      </c>
      <c r="H347" s="36" t="s">
        <v>260</v>
      </c>
      <c r="I347" s="88">
        <v>450</v>
      </c>
    </row>
    <row r="348" spans="1:9" s="4" customFormat="1" ht="34">
      <c r="A348" s="73" t="s">
        <v>1177</v>
      </c>
      <c r="B348" s="74" t="s">
        <v>961</v>
      </c>
      <c r="C348" s="75" t="s">
        <v>1138</v>
      </c>
      <c r="D348" s="75" t="s">
        <v>1178</v>
      </c>
      <c r="E348" s="87" t="s">
        <v>1179</v>
      </c>
      <c r="F348" s="39" t="str">
        <f t="shared" si="14"/>
        <v>规格：手机,可读nfc</v>
      </c>
      <c r="G348" s="74" t="s">
        <v>87</v>
      </c>
      <c r="H348" s="36" t="s">
        <v>260</v>
      </c>
      <c r="I348" s="88">
        <v>200</v>
      </c>
    </row>
    <row r="349" spans="1:9" s="4" customFormat="1" ht="34">
      <c r="A349" s="73" t="s">
        <v>1180</v>
      </c>
      <c r="B349" s="74" t="s">
        <v>1181</v>
      </c>
      <c r="C349" s="75" t="s">
        <v>1182</v>
      </c>
      <c r="D349" s="75" t="s">
        <v>98</v>
      </c>
      <c r="E349" s="87" t="s">
        <v>1183</v>
      </c>
      <c r="F349" s="39" t="str">
        <f t="shared" si="14"/>
        <v>规格：线阵音箱,FM ACOUSTICS、D&amp;B、EAW、Meyersound、C-MARK</v>
      </c>
      <c r="G349" s="74" t="s">
        <v>87</v>
      </c>
      <c r="H349" s="36" t="s">
        <v>260</v>
      </c>
      <c r="I349" s="88">
        <v>950</v>
      </c>
    </row>
    <row r="350" spans="1:9" s="4" customFormat="1" ht="34">
      <c r="A350" s="73" t="s">
        <v>1184</v>
      </c>
      <c r="B350" s="74" t="s">
        <v>1181</v>
      </c>
      <c r="C350" s="75" t="s">
        <v>1182</v>
      </c>
      <c r="D350" s="75" t="s">
        <v>1185</v>
      </c>
      <c r="E350" s="87" t="s">
        <v>1183</v>
      </c>
      <c r="F350" s="39" t="str">
        <f t="shared" si="14"/>
        <v>规格：线阵超低音音箱,FM ACOUSTICS、D&amp;B、EAW、Meyersound、C-MARK</v>
      </c>
      <c r="G350" s="74" t="s">
        <v>87</v>
      </c>
      <c r="H350" s="36" t="s">
        <v>260</v>
      </c>
      <c r="I350" s="88">
        <v>800</v>
      </c>
    </row>
    <row r="351" spans="1:9" s="4" customFormat="1" ht="34">
      <c r="A351" s="73" t="s">
        <v>1186</v>
      </c>
      <c r="B351" s="74" t="s">
        <v>1181</v>
      </c>
      <c r="C351" s="75" t="s">
        <v>1182</v>
      </c>
      <c r="D351" s="75" t="s">
        <v>101</v>
      </c>
      <c r="E351" s="87" t="s">
        <v>1183</v>
      </c>
      <c r="F351" s="39" t="str">
        <f t="shared" si="14"/>
        <v>规格：线阵低音音箱,FM ACOUSTICS、D&amp;B、EAW、Meyersound、C-MARK</v>
      </c>
      <c r="G351" s="74" t="s">
        <v>87</v>
      </c>
      <c r="H351" s="36" t="s">
        <v>260</v>
      </c>
      <c r="I351" s="88">
        <v>1000</v>
      </c>
    </row>
    <row r="352" spans="1:9" s="4" customFormat="1" ht="34">
      <c r="A352" s="73" t="s">
        <v>1187</v>
      </c>
      <c r="B352" s="74" t="s">
        <v>1181</v>
      </c>
      <c r="C352" s="75" t="s">
        <v>1182</v>
      </c>
      <c r="D352" s="75" t="s">
        <v>103</v>
      </c>
      <c r="E352" s="87" t="s">
        <v>1183</v>
      </c>
      <c r="F352" s="39" t="str">
        <f t="shared" si="14"/>
        <v>规格：线阵反送,FM ACOUSTICS、D&amp;B、EAW、Meyersound、C-MARK</v>
      </c>
      <c r="G352" s="74" t="s">
        <v>87</v>
      </c>
      <c r="H352" s="36" t="s">
        <v>260</v>
      </c>
      <c r="I352" s="88">
        <v>800</v>
      </c>
    </row>
    <row r="353" spans="1:9" s="4" customFormat="1" ht="34">
      <c r="A353" s="73" t="s">
        <v>1188</v>
      </c>
      <c r="B353" s="74" t="s">
        <v>1181</v>
      </c>
      <c r="C353" s="75" t="s">
        <v>1182</v>
      </c>
      <c r="D353" s="75" t="s">
        <v>125</v>
      </c>
      <c r="E353" s="87" t="s">
        <v>1189</v>
      </c>
      <c r="F353" s="39" t="str">
        <f t="shared" si="14"/>
        <v>规格：全频音箱,JBL、EAW、Meyersound、D&amp;B</v>
      </c>
      <c r="G353" s="74" t="s">
        <v>87</v>
      </c>
      <c r="H353" s="36" t="s">
        <v>260</v>
      </c>
      <c r="I353" s="88">
        <v>500</v>
      </c>
    </row>
    <row r="354" spans="1:9" s="4" customFormat="1" ht="34">
      <c r="A354" s="73" t="s">
        <v>1190</v>
      </c>
      <c r="B354" s="74" t="s">
        <v>1181</v>
      </c>
      <c r="C354" s="75" t="s">
        <v>1182</v>
      </c>
      <c r="D354" s="75" t="s">
        <v>1191</v>
      </c>
      <c r="E354" s="87" t="s">
        <v>1189</v>
      </c>
      <c r="F354" s="39" t="str">
        <f t="shared" si="14"/>
        <v>规格：全频低音音箱,JBL、EAW、Meyersound、D&amp;B</v>
      </c>
      <c r="G354" s="74" t="s">
        <v>87</v>
      </c>
      <c r="H354" s="36" t="s">
        <v>260</v>
      </c>
      <c r="I354" s="88">
        <v>600</v>
      </c>
    </row>
    <row r="355" spans="1:9" s="4" customFormat="1" ht="34">
      <c r="A355" s="73" t="s">
        <v>1192</v>
      </c>
      <c r="B355" s="74" t="s">
        <v>1181</v>
      </c>
      <c r="C355" s="75" t="s">
        <v>1182</v>
      </c>
      <c r="D355" s="73" t="s">
        <v>126</v>
      </c>
      <c r="E355" s="87" t="s">
        <v>1189</v>
      </c>
      <c r="F355" s="39" t="str">
        <f t="shared" si="14"/>
        <v>规格：全频反送,JBL、EAW、Meyersound、D&amp;B</v>
      </c>
      <c r="G355" s="74" t="s">
        <v>87</v>
      </c>
      <c r="H355" s="36" t="s">
        <v>260</v>
      </c>
      <c r="I355" s="88">
        <v>500</v>
      </c>
    </row>
    <row r="356" spans="1:9" s="6" customFormat="1" ht="34">
      <c r="A356" s="83" t="s">
        <v>1193</v>
      </c>
      <c r="B356" s="84" t="s">
        <v>1181</v>
      </c>
      <c r="C356" s="85" t="s">
        <v>1194</v>
      </c>
      <c r="D356" s="85" t="s">
        <v>98</v>
      </c>
      <c r="E356" s="86" t="s">
        <v>1195</v>
      </c>
      <c r="F356" s="43" t="str">
        <f t="shared" si="14"/>
        <v>规格：线阵音箱,JBL、Hivi、JVC、Peavey Electronics</v>
      </c>
      <c r="G356" s="84" t="s">
        <v>87</v>
      </c>
      <c r="H356" s="44" t="s">
        <v>260</v>
      </c>
      <c r="I356" s="89">
        <v>700</v>
      </c>
    </row>
    <row r="357" spans="1:9" s="6" customFormat="1" ht="34">
      <c r="A357" s="83" t="s">
        <v>1196</v>
      </c>
      <c r="B357" s="84" t="s">
        <v>1181</v>
      </c>
      <c r="C357" s="85" t="s">
        <v>1194</v>
      </c>
      <c r="D357" s="85" t="s">
        <v>1185</v>
      </c>
      <c r="E357" s="86" t="s">
        <v>1195</v>
      </c>
      <c r="F357" s="43" t="str">
        <f t="shared" si="14"/>
        <v>规格：线阵超低音音箱,JBL、Hivi、JVC、Peavey Electronics</v>
      </c>
      <c r="G357" s="84" t="s">
        <v>87</v>
      </c>
      <c r="H357" s="44" t="s">
        <v>260</v>
      </c>
      <c r="I357" s="89">
        <v>700</v>
      </c>
    </row>
    <row r="358" spans="1:9" s="6" customFormat="1" ht="34">
      <c r="A358" s="83" t="s">
        <v>1197</v>
      </c>
      <c r="B358" s="84" t="s">
        <v>1181</v>
      </c>
      <c r="C358" s="85" t="s">
        <v>1194</v>
      </c>
      <c r="D358" s="85" t="s">
        <v>101</v>
      </c>
      <c r="E358" s="86" t="s">
        <v>1195</v>
      </c>
      <c r="F358" s="43" t="str">
        <f t="shared" si="14"/>
        <v>规格：线阵低音音箱,JBL、Hivi、JVC、Peavey Electronics</v>
      </c>
      <c r="G358" s="84" t="s">
        <v>87</v>
      </c>
      <c r="H358" s="44" t="s">
        <v>260</v>
      </c>
      <c r="I358" s="89">
        <v>700</v>
      </c>
    </row>
    <row r="359" spans="1:9" s="6" customFormat="1" ht="34">
      <c r="A359" s="83" t="s">
        <v>1198</v>
      </c>
      <c r="B359" s="84" t="s">
        <v>1181</v>
      </c>
      <c r="C359" s="85" t="s">
        <v>1194</v>
      </c>
      <c r="D359" s="85" t="s">
        <v>103</v>
      </c>
      <c r="E359" s="86" t="s">
        <v>1195</v>
      </c>
      <c r="F359" s="43" t="str">
        <f t="shared" si="14"/>
        <v>规格：线阵反送,JBL、Hivi、JVC、Peavey Electronics</v>
      </c>
      <c r="G359" s="84" t="s">
        <v>87</v>
      </c>
      <c r="H359" s="44" t="s">
        <v>260</v>
      </c>
      <c r="I359" s="89">
        <v>600</v>
      </c>
    </row>
    <row r="360" spans="1:9" s="6" customFormat="1" ht="34">
      <c r="A360" s="83" t="s">
        <v>1199</v>
      </c>
      <c r="B360" s="84" t="s">
        <v>1181</v>
      </c>
      <c r="C360" s="85" t="s">
        <v>1194</v>
      </c>
      <c r="D360" s="85" t="s">
        <v>125</v>
      </c>
      <c r="E360" s="86" t="s">
        <v>1200</v>
      </c>
      <c r="F360" s="43" t="str">
        <f t="shared" si="14"/>
        <v>规格：全频音箱,力素(NEXO)、JBL、JVC</v>
      </c>
      <c r="G360" s="84" t="s">
        <v>87</v>
      </c>
      <c r="H360" s="44" t="s">
        <v>260</v>
      </c>
      <c r="I360" s="89">
        <v>500</v>
      </c>
    </row>
    <row r="361" spans="1:9" s="4" customFormat="1" ht="34">
      <c r="A361" s="73" t="s">
        <v>1201</v>
      </c>
      <c r="B361" s="74" t="s">
        <v>1181</v>
      </c>
      <c r="C361" s="75" t="s">
        <v>1194</v>
      </c>
      <c r="D361" s="75" t="s">
        <v>1191</v>
      </c>
      <c r="E361" s="87" t="s">
        <v>1200</v>
      </c>
      <c r="F361" s="39" t="str">
        <f t="shared" si="14"/>
        <v>规格：全频低音音箱,力素(NEXO)、JBL、JVC</v>
      </c>
      <c r="G361" s="74" t="s">
        <v>87</v>
      </c>
      <c r="H361" s="36" t="s">
        <v>260</v>
      </c>
      <c r="I361" s="88">
        <v>500</v>
      </c>
    </row>
    <row r="362" spans="1:9" s="6" customFormat="1" ht="34">
      <c r="A362" s="83" t="s">
        <v>1202</v>
      </c>
      <c r="B362" s="84" t="s">
        <v>1181</v>
      </c>
      <c r="C362" s="85" t="s">
        <v>1194</v>
      </c>
      <c r="D362" s="83" t="s">
        <v>126</v>
      </c>
      <c r="E362" s="86" t="s">
        <v>1200</v>
      </c>
      <c r="F362" s="43" t="str">
        <f t="shared" si="14"/>
        <v>规格：全频反送,力素(NEXO)、JBL、JVC</v>
      </c>
      <c r="G362" s="84" t="s">
        <v>87</v>
      </c>
      <c r="H362" s="44" t="s">
        <v>260</v>
      </c>
      <c r="I362" s="89">
        <v>500</v>
      </c>
    </row>
    <row r="363" spans="1:9" s="4" customFormat="1" ht="34">
      <c r="A363" s="73" t="s">
        <v>1203</v>
      </c>
      <c r="B363" s="74" t="s">
        <v>1181</v>
      </c>
      <c r="C363" s="75" t="s">
        <v>1204</v>
      </c>
      <c r="D363" s="75" t="s">
        <v>98</v>
      </c>
      <c r="E363" s="87" t="s">
        <v>1205</v>
      </c>
      <c r="F363" s="39" t="str">
        <f t="shared" si="14"/>
        <v>规格：线阵音箱,锐丰、ZSOUND、jonshlong、C-MARK</v>
      </c>
      <c r="G363" s="74" t="s">
        <v>87</v>
      </c>
      <c r="H363" s="36" t="s">
        <v>260</v>
      </c>
      <c r="I363" s="88">
        <v>500</v>
      </c>
    </row>
    <row r="364" spans="1:9" s="4" customFormat="1" ht="34">
      <c r="A364" s="73" t="s">
        <v>1206</v>
      </c>
      <c r="B364" s="74" t="s">
        <v>1181</v>
      </c>
      <c r="C364" s="75" t="s">
        <v>1204</v>
      </c>
      <c r="D364" s="75" t="s">
        <v>1185</v>
      </c>
      <c r="E364" s="87" t="s">
        <v>1205</v>
      </c>
      <c r="F364" s="39" t="str">
        <f t="shared" si="14"/>
        <v>规格：线阵超低音音箱,锐丰、ZSOUND、jonshlong、C-MARK</v>
      </c>
      <c r="G364" s="74" t="s">
        <v>87</v>
      </c>
      <c r="H364" s="36" t="s">
        <v>260</v>
      </c>
      <c r="I364" s="88">
        <v>600</v>
      </c>
    </row>
    <row r="365" spans="1:9" s="4" customFormat="1" ht="34">
      <c r="A365" s="73" t="s">
        <v>1207</v>
      </c>
      <c r="B365" s="74" t="s">
        <v>1181</v>
      </c>
      <c r="C365" s="75" t="s">
        <v>1204</v>
      </c>
      <c r="D365" s="75" t="s">
        <v>101</v>
      </c>
      <c r="E365" s="87" t="s">
        <v>1205</v>
      </c>
      <c r="F365" s="39" t="str">
        <f t="shared" si="14"/>
        <v>规格：线阵低音音箱,锐丰、ZSOUND、jonshlong、C-MARK</v>
      </c>
      <c r="G365" s="74" t="s">
        <v>87</v>
      </c>
      <c r="H365" s="36" t="s">
        <v>260</v>
      </c>
      <c r="I365" s="88">
        <v>500</v>
      </c>
    </row>
    <row r="366" spans="1:9" s="4" customFormat="1" ht="34">
      <c r="A366" s="73" t="s">
        <v>1208</v>
      </c>
      <c r="B366" s="74" t="s">
        <v>1181</v>
      </c>
      <c r="C366" s="75" t="s">
        <v>1204</v>
      </c>
      <c r="D366" s="75" t="s">
        <v>103</v>
      </c>
      <c r="E366" s="87" t="s">
        <v>1205</v>
      </c>
      <c r="F366" s="39" t="str">
        <f t="shared" si="14"/>
        <v>规格：线阵反送,锐丰、ZSOUND、jonshlong、C-MARK</v>
      </c>
      <c r="G366" s="74" t="s">
        <v>87</v>
      </c>
      <c r="H366" s="36" t="s">
        <v>260</v>
      </c>
      <c r="I366" s="88">
        <v>450</v>
      </c>
    </row>
    <row r="367" spans="1:9" s="4" customFormat="1" ht="34">
      <c r="A367" s="73" t="s">
        <v>1209</v>
      </c>
      <c r="B367" s="74" t="s">
        <v>1181</v>
      </c>
      <c r="C367" s="75" t="s">
        <v>1204</v>
      </c>
      <c r="D367" s="75" t="s">
        <v>125</v>
      </c>
      <c r="E367" s="87" t="s">
        <v>1210</v>
      </c>
      <c r="F367" s="39" t="str">
        <f t="shared" si="14"/>
        <v>规格：全频音箱,JEZZ、玛田、飞达Fidek</v>
      </c>
      <c r="G367" s="74" t="s">
        <v>87</v>
      </c>
      <c r="H367" s="36" t="s">
        <v>260</v>
      </c>
      <c r="I367" s="88">
        <v>400</v>
      </c>
    </row>
    <row r="368" spans="1:9" s="4" customFormat="1" ht="34">
      <c r="A368" s="73" t="s">
        <v>1211</v>
      </c>
      <c r="B368" s="74" t="s">
        <v>1181</v>
      </c>
      <c r="C368" s="75" t="s">
        <v>1204</v>
      </c>
      <c r="D368" s="75" t="s">
        <v>1191</v>
      </c>
      <c r="E368" s="87" t="s">
        <v>1210</v>
      </c>
      <c r="F368" s="39" t="str">
        <f t="shared" si="14"/>
        <v>规格：全频低音音箱,JEZZ、玛田、飞达Fidek</v>
      </c>
      <c r="G368" s="74" t="s">
        <v>87</v>
      </c>
      <c r="H368" s="36" t="s">
        <v>260</v>
      </c>
      <c r="I368" s="88">
        <v>400</v>
      </c>
    </row>
    <row r="369" spans="1:9" s="4" customFormat="1" ht="34">
      <c r="A369" s="73" t="s">
        <v>1212</v>
      </c>
      <c r="B369" s="74" t="s">
        <v>1181</v>
      </c>
      <c r="C369" s="75" t="s">
        <v>1204</v>
      </c>
      <c r="D369" s="73" t="s">
        <v>126</v>
      </c>
      <c r="E369" s="87" t="s">
        <v>1210</v>
      </c>
      <c r="F369" s="39" t="str">
        <f t="shared" si="14"/>
        <v>规格：全频反送,JEZZ、玛田、飞达Fidek</v>
      </c>
      <c r="G369" s="74" t="s">
        <v>87</v>
      </c>
      <c r="H369" s="36" t="s">
        <v>260</v>
      </c>
      <c r="I369" s="88">
        <v>300</v>
      </c>
    </row>
    <row r="370" spans="1:9" s="4" customFormat="1" ht="34">
      <c r="A370" s="73" t="s">
        <v>1213</v>
      </c>
      <c r="B370" s="74" t="s">
        <v>1181</v>
      </c>
      <c r="C370" s="75" t="s">
        <v>1214</v>
      </c>
      <c r="D370" s="75" t="s">
        <v>1215</v>
      </c>
      <c r="E370" s="87" t="s">
        <v>1216</v>
      </c>
      <c r="F370" s="39" t="str">
        <f t="shared" si="14"/>
        <v>规格：小音箱,雅马哈（YAMAHA）NX-N500</v>
      </c>
      <c r="G370" s="93" t="s">
        <v>1217</v>
      </c>
      <c r="H370" s="36" t="s">
        <v>260</v>
      </c>
      <c r="I370" s="88">
        <v>300</v>
      </c>
    </row>
    <row r="371" spans="1:9" s="4" customFormat="1" ht="34">
      <c r="A371" s="73" t="s">
        <v>1218</v>
      </c>
      <c r="B371" s="74" t="s">
        <v>1181</v>
      </c>
      <c r="C371" s="75" t="s">
        <v>1219</v>
      </c>
      <c r="D371" s="75" t="s">
        <v>1220</v>
      </c>
      <c r="E371" s="87" t="s">
        <v>1221</v>
      </c>
      <c r="F371" s="39" t="str">
        <f t="shared" si="14"/>
        <v>规格：数字功放,Nexo、D&amp;B、Crown</v>
      </c>
      <c r="G371" s="74" t="s">
        <v>87</v>
      </c>
      <c r="H371" s="36" t="s">
        <v>260</v>
      </c>
      <c r="I371" s="88">
        <v>390</v>
      </c>
    </row>
    <row r="372" spans="1:9" s="4" customFormat="1" ht="68">
      <c r="A372" s="73" t="s">
        <v>1222</v>
      </c>
      <c r="B372" s="74" t="s">
        <v>1181</v>
      </c>
      <c r="C372" s="75" t="s">
        <v>1223</v>
      </c>
      <c r="D372" s="75" t="s">
        <v>1224</v>
      </c>
      <c r="E372" s="87" t="s">
        <v>1225</v>
      </c>
      <c r="F372" s="39" t="str">
        <f t="shared" si="14"/>
        <v>规格：YAMAHA M7CL Digital Mixer (48ch)
YAMAHA M7CL 数字调音台（48 路）,YAMAHA</v>
      </c>
      <c r="G372" s="93" t="s">
        <v>87</v>
      </c>
      <c r="H372" s="36" t="s">
        <v>260</v>
      </c>
      <c r="I372" s="88">
        <v>2500</v>
      </c>
    </row>
    <row r="373" spans="1:9" s="6" customFormat="1" ht="68">
      <c r="A373" s="83" t="s">
        <v>1226</v>
      </c>
      <c r="B373" s="84" t="s">
        <v>1181</v>
      </c>
      <c r="C373" s="85" t="s">
        <v>1223</v>
      </c>
      <c r="D373" s="85" t="s">
        <v>1227</v>
      </c>
      <c r="E373" s="86" t="s">
        <v>1225</v>
      </c>
      <c r="F373" s="43" t="str">
        <f t="shared" si="14"/>
        <v>规格：YAMAHA LS9-32 Digital Mixer (32ch)
YAMAHA LS9-32 数字调音台（32 路）,YAMAHA</v>
      </c>
      <c r="G373" s="94" t="s">
        <v>87</v>
      </c>
      <c r="H373" s="44" t="s">
        <v>260</v>
      </c>
      <c r="I373" s="89">
        <v>1800</v>
      </c>
    </row>
    <row r="374" spans="1:9" s="6" customFormat="1" ht="68">
      <c r="A374" s="83" t="s">
        <v>1228</v>
      </c>
      <c r="B374" s="84" t="s">
        <v>1181</v>
      </c>
      <c r="C374" s="85" t="s">
        <v>1223</v>
      </c>
      <c r="D374" s="85" t="s">
        <v>1229</v>
      </c>
      <c r="E374" s="86" t="s">
        <v>1225</v>
      </c>
      <c r="F374" s="43" t="str">
        <f t="shared" si="14"/>
        <v>规格：YAMAHA 01V96 Digital Mixer (16 ch)
YAMAHA 01V96 数字调音台（16 路）,YAMAHA</v>
      </c>
      <c r="G374" s="94" t="s">
        <v>87</v>
      </c>
      <c r="H374" s="44" t="s">
        <v>260</v>
      </c>
      <c r="I374" s="89">
        <v>900</v>
      </c>
    </row>
    <row r="375" spans="1:9" s="4" customFormat="1" ht="34">
      <c r="A375" s="73" t="s">
        <v>1230</v>
      </c>
      <c r="B375" s="74" t="s">
        <v>1181</v>
      </c>
      <c r="C375" s="75" t="s">
        <v>1231</v>
      </c>
      <c r="D375" s="75" t="s">
        <v>1232</v>
      </c>
      <c r="E375" s="87" t="s">
        <v>1233</v>
      </c>
      <c r="F375" s="39" t="str">
        <f t="shared" si="14"/>
        <v>规格：SHURE BETA53 Headset Mic
SHURE BETA53 无线头戴话筒,SHURE</v>
      </c>
      <c r="G375" s="74" t="s">
        <v>99</v>
      </c>
      <c r="H375" s="36" t="s">
        <v>260</v>
      </c>
      <c r="I375" s="88">
        <v>200</v>
      </c>
    </row>
    <row r="376" spans="1:9" s="4" customFormat="1" ht="51">
      <c r="A376" s="73" t="s">
        <v>1234</v>
      </c>
      <c r="B376" s="74" t="s">
        <v>1181</v>
      </c>
      <c r="C376" s="75" t="s">
        <v>1231</v>
      </c>
      <c r="D376" s="75" t="s">
        <v>1235</v>
      </c>
      <c r="E376" s="87" t="s">
        <v>1233</v>
      </c>
      <c r="F376" s="39" t="str">
        <f t="shared" si="14"/>
        <v>规格：SHURE UHF Wireless Lapel Mic WL183
SHURE WL183 无线领夹话筒,SHURE</v>
      </c>
      <c r="G376" s="74" t="s">
        <v>99</v>
      </c>
      <c r="H376" s="36" t="s">
        <v>260</v>
      </c>
      <c r="I376" s="88">
        <v>200</v>
      </c>
    </row>
    <row r="377" spans="1:9" s="6" customFormat="1" ht="68">
      <c r="A377" s="83" t="s">
        <v>1236</v>
      </c>
      <c r="B377" s="84" t="s">
        <v>1181</v>
      </c>
      <c r="C377" s="85" t="s">
        <v>1231</v>
      </c>
      <c r="D377" s="85" t="s">
        <v>1237</v>
      </c>
      <c r="E377" s="86" t="s">
        <v>1233</v>
      </c>
      <c r="F377" s="43" t="str">
        <f t="shared" si="14"/>
        <v>规格：SHURE U2 Wireless BETA58A Hand-hold Mic (Q10A)
SHURE U2 BETA58A（Q10A）无线手持话筒,SHURE</v>
      </c>
      <c r="G377" s="84" t="s">
        <v>99</v>
      </c>
      <c r="H377" s="44" t="s">
        <v>260</v>
      </c>
      <c r="I377" s="89">
        <v>200</v>
      </c>
    </row>
    <row r="378" spans="1:9" s="4" customFormat="1" ht="68">
      <c r="A378" s="73" t="s">
        <v>1238</v>
      </c>
      <c r="B378" s="74" t="s">
        <v>1181</v>
      </c>
      <c r="C378" s="75" t="s">
        <v>1231</v>
      </c>
      <c r="D378" s="75" t="s">
        <v>1239</v>
      </c>
      <c r="E378" s="87" t="s">
        <v>1240</v>
      </c>
      <c r="F378" s="39" t="str">
        <f t="shared" si="14"/>
        <v>规格：Audio Technica AT859/8615 Lectern Mic
铁三角AT859/8615 有线讲台鹅颈话筒,铁三角</v>
      </c>
      <c r="G378" s="74" t="s">
        <v>99</v>
      </c>
      <c r="H378" s="36" t="s">
        <v>260</v>
      </c>
      <c r="I378" s="88">
        <v>150</v>
      </c>
    </row>
    <row r="379" spans="1:9" s="4" customFormat="1" ht="68">
      <c r="A379" s="73" t="s">
        <v>1241</v>
      </c>
      <c r="B379" s="74" t="s">
        <v>1181</v>
      </c>
      <c r="C379" s="75" t="s">
        <v>1231</v>
      </c>
      <c r="D379" s="75" t="s">
        <v>1242</v>
      </c>
      <c r="E379" s="87" t="s">
        <v>1233</v>
      </c>
      <c r="F379" s="39" t="str">
        <f t="shared" si="14"/>
        <v>规格：SHURE UHF Wireless Tables Mic/SXL14- WH 30 JB)
SHURE SXL14- WH 30 JB 无线鹅颈讲台话筒,SHURE</v>
      </c>
      <c r="G379" s="74" t="s">
        <v>99</v>
      </c>
      <c r="H379" s="36" t="s">
        <v>260</v>
      </c>
      <c r="I379" s="88">
        <v>200</v>
      </c>
    </row>
    <row r="380" spans="1:9" s="4" customFormat="1" ht="68">
      <c r="A380" s="73" t="s">
        <v>1243</v>
      </c>
      <c r="B380" s="74" t="s">
        <v>1181</v>
      </c>
      <c r="C380" s="75" t="s">
        <v>1231</v>
      </c>
      <c r="D380" s="75" t="s">
        <v>1244</v>
      </c>
      <c r="E380" s="87" t="s">
        <v>1233</v>
      </c>
      <c r="F380" s="39" t="str">
        <f t="shared" si="14"/>
        <v>规格：SHURE UR4D (Q10A) Receiver
SHURE UR4D (Q10A) 无线话筒接收机（含天线分配器、通州中继、天线分配混合器）,SHURE</v>
      </c>
      <c r="G380" s="74" t="s">
        <v>87</v>
      </c>
      <c r="H380" s="36" t="s">
        <v>260</v>
      </c>
      <c r="I380" s="88">
        <v>245</v>
      </c>
    </row>
    <row r="381" spans="1:9" s="4" customFormat="1" ht="51">
      <c r="A381" s="73" t="s">
        <v>1245</v>
      </c>
      <c r="B381" s="74" t="s">
        <v>1181</v>
      </c>
      <c r="C381" s="75" t="s">
        <v>1246</v>
      </c>
      <c r="D381" s="75" t="s">
        <v>1247</v>
      </c>
      <c r="E381" s="87" t="s">
        <v>1248</v>
      </c>
      <c r="F381" s="39" t="str">
        <f t="shared" si="14"/>
        <v>规格：TELEX BTR800 Wireless Intercom Master
TELEX BTR800 无线对讲主机,TELEX</v>
      </c>
      <c r="G381" s="74" t="s">
        <v>87</v>
      </c>
      <c r="H381" s="36" t="s">
        <v>260</v>
      </c>
      <c r="I381" s="88">
        <v>50</v>
      </c>
    </row>
    <row r="382" spans="1:9" s="4" customFormat="1" ht="51">
      <c r="A382" s="73" t="s">
        <v>1249</v>
      </c>
      <c r="B382" s="74" t="s">
        <v>1181</v>
      </c>
      <c r="C382" s="75" t="s">
        <v>1246</v>
      </c>
      <c r="D382" s="75" t="s">
        <v>1250</v>
      </c>
      <c r="E382" s="87" t="s">
        <v>1248</v>
      </c>
      <c r="F382" s="39" t="str">
        <f t="shared" si="14"/>
        <v>规格：TELEX TR800 Wireless Intercom Belt Pack C/W Headset
TELEX TR800 无线对讲耳机/腰包,TELEX</v>
      </c>
      <c r="G382" s="93" t="s">
        <v>99</v>
      </c>
      <c r="H382" s="36" t="s">
        <v>260</v>
      </c>
      <c r="I382" s="88">
        <v>20</v>
      </c>
    </row>
    <row r="383" spans="1:9" s="4" customFormat="1" ht="34">
      <c r="A383" s="73" t="s">
        <v>1251</v>
      </c>
      <c r="B383" s="78" t="s">
        <v>1181</v>
      </c>
      <c r="C383" s="79" t="s">
        <v>1246</v>
      </c>
      <c r="D383" s="79" t="s">
        <v>1252</v>
      </c>
      <c r="E383" s="81" t="s">
        <v>1253</v>
      </c>
      <c r="F383" s="22" t="str">
        <f t="shared" si="14"/>
        <v>规格：5G无线数字内通，LT750 主机,LAON</v>
      </c>
      <c r="G383" s="95" t="s">
        <v>87</v>
      </c>
      <c r="H383" s="23" t="s">
        <v>260</v>
      </c>
      <c r="I383" s="88">
        <v>500</v>
      </c>
    </row>
    <row r="384" spans="1:9" s="4" customFormat="1" ht="34">
      <c r="A384" s="73" t="s">
        <v>1254</v>
      </c>
      <c r="B384" s="78" t="s">
        <v>1181</v>
      </c>
      <c r="C384" s="79" t="s">
        <v>1246</v>
      </c>
      <c r="D384" s="79" t="s">
        <v>1255</v>
      </c>
      <c r="E384" s="81" t="s">
        <v>1253</v>
      </c>
      <c r="F384" s="22" t="str">
        <f t="shared" si="14"/>
        <v>规格：5G无线数字内通，LT750 子机+耳机,LAON</v>
      </c>
      <c r="G384" s="95" t="s">
        <v>87</v>
      </c>
      <c r="H384" s="23" t="s">
        <v>260</v>
      </c>
      <c r="I384" s="88">
        <v>200</v>
      </c>
    </row>
    <row r="385" spans="1:9" s="4" customFormat="1" ht="34">
      <c r="A385" s="73" t="s">
        <v>1256</v>
      </c>
      <c r="B385" s="78" t="s">
        <v>1181</v>
      </c>
      <c r="C385" s="79" t="s">
        <v>1246</v>
      </c>
      <c r="D385" s="79" t="s">
        <v>1257</v>
      </c>
      <c r="E385" s="81" t="s">
        <v>1253</v>
      </c>
      <c r="F385" s="22" t="str">
        <f t="shared" si="14"/>
        <v>规格：5G无线数字内通，LT750 5G 信号放大器,LAON</v>
      </c>
      <c r="G385" s="95" t="s">
        <v>87</v>
      </c>
      <c r="H385" s="23" t="s">
        <v>260</v>
      </c>
      <c r="I385" s="88">
        <v>300</v>
      </c>
    </row>
    <row r="386" spans="1:9" s="4" customFormat="1" ht="34">
      <c r="A386" s="73" t="s">
        <v>1258</v>
      </c>
      <c r="B386" s="78" t="s">
        <v>1181</v>
      </c>
      <c r="C386" s="79" t="s">
        <v>1246</v>
      </c>
      <c r="D386" s="79" t="s">
        <v>1259</v>
      </c>
      <c r="E386" s="81"/>
      <c r="F386" s="22" t="str">
        <f>"规格："&amp;D386</f>
        <v>规格：Clearcom Intercom Master
有线对讲主机</v>
      </c>
      <c r="G386" s="95" t="s">
        <v>87</v>
      </c>
      <c r="H386" s="23" t="s">
        <v>260</v>
      </c>
      <c r="I386" s="88">
        <v>100</v>
      </c>
    </row>
    <row r="387" spans="1:9" s="4" customFormat="1" ht="34">
      <c r="A387" s="73" t="s">
        <v>1260</v>
      </c>
      <c r="B387" s="78" t="s">
        <v>1181</v>
      </c>
      <c r="C387" s="79" t="s">
        <v>1246</v>
      </c>
      <c r="D387" s="79" t="s">
        <v>1261</v>
      </c>
      <c r="E387" s="81"/>
      <c r="F387" s="22" t="str">
        <f>"规格："&amp;D387</f>
        <v>规格：Intercom Belt Pack C/W Headset
有线对讲耳机(只)</v>
      </c>
      <c r="G387" s="95" t="s">
        <v>99</v>
      </c>
      <c r="H387" s="23" t="s">
        <v>260</v>
      </c>
      <c r="I387" s="88">
        <v>80</v>
      </c>
    </row>
    <row r="388" spans="1:9" s="4" customFormat="1" ht="34">
      <c r="A388" s="73" t="s">
        <v>1262</v>
      </c>
      <c r="B388" s="74" t="s">
        <v>1181</v>
      </c>
      <c r="C388" s="75" t="s">
        <v>1246</v>
      </c>
      <c r="D388" s="75" t="s">
        <v>1263</v>
      </c>
      <c r="E388" s="87"/>
      <c r="F388" s="39" t="str">
        <f>"规格："&amp;D388</f>
        <v>规格：Walking-Talkie
无线对讲机</v>
      </c>
      <c r="G388" s="93" t="s">
        <v>87</v>
      </c>
      <c r="H388" s="36" t="s">
        <v>260</v>
      </c>
      <c r="I388" s="88">
        <v>50</v>
      </c>
    </row>
    <row r="389" spans="1:9" s="4" customFormat="1" ht="34">
      <c r="A389" s="73" t="s">
        <v>1264</v>
      </c>
      <c r="B389" s="74" t="s">
        <v>1181</v>
      </c>
      <c r="C389" s="75" t="s">
        <v>1246</v>
      </c>
      <c r="D389" s="75" t="s">
        <v>1265</v>
      </c>
      <c r="E389" s="87" t="s">
        <v>1266</v>
      </c>
      <c r="F389" s="39" t="str">
        <f t="shared" ref="F389:F401" si="15">"规格："&amp;D389&amp;","&amp;E389</f>
        <v>规格：处理器,Crossover/Controller  PS 15 TD</v>
      </c>
      <c r="G389" s="93" t="s">
        <v>87</v>
      </c>
      <c r="H389" s="36" t="s">
        <v>260</v>
      </c>
      <c r="I389" s="88">
        <v>420</v>
      </c>
    </row>
    <row r="390" spans="1:9" s="6" customFormat="1" ht="17">
      <c r="A390" s="83" t="s">
        <v>1267</v>
      </c>
      <c r="B390" s="84" t="s">
        <v>1268</v>
      </c>
      <c r="C390" s="85" t="s">
        <v>1269</v>
      </c>
      <c r="D390" s="85" t="s">
        <v>113</v>
      </c>
      <c r="E390" s="86" t="s">
        <v>1270</v>
      </c>
      <c r="F390" s="43" t="str">
        <f t="shared" si="15"/>
        <v>规格：多色LOGO 片,含可做多色LOGO灯片</v>
      </c>
      <c r="G390" s="84" t="s">
        <v>114</v>
      </c>
      <c r="H390" s="44" t="s">
        <v>260</v>
      </c>
      <c r="I390" s="89">
        <v>200</v>
      </c>
    </row>
    <row r="391" spans="1:9" s="4" customFormat="1" ht="34">
      <c r="A391" s="73" t="s">
        <v>1271</v>
      </c>
      <c r="B391" s="74" t="s">
        <v>1268</v>
      </c>
      <c r="C391" s="75" t="s">
        <v>1269</v>
      </c>
      <c r="D391" s="75" t="s">
        <v>1272</v>
      </c>
      <c r="E391" s="87" t="s">
        <v>1273</v>
      </c>
      <c r="F391" s="39" t="str">
        <f t="shared" si="15"/>
        <v>规格：电脑染色灯1500W WASH,JOLLY COLOR 1500 /TERBLY V2000W-1500</v>
      </c>
      <c r="G391" s="74" t="s">
        <v>87</v>
      </c>
      <c r="H391" s="36" t="s">
        <v>260</v>
      </c>
      <c r="I391" s="88">
        <v>500</v>
      </c>
    </row>
    <row r="392" spans="1:9" s="4" customFormat="1" ht="34">
      <c r="A392" s="73" t="s">
        <v>1274</v>
      </c>
      <c r="B392" s="74" t="s">
        <v>1268</v>
      </c>
      <c r="C392" s="75" t="s">
        <v>1269</v>
      </c>
      <c r="D392" s="75" t="s">
        <v>1275</v>
      </c>
      <c r="E392" s="87" t="s">
        <v>1276</v>
      </c>
      <c r="F392" s="39" t="str">
        <f t="shared" si="15"/>
        <v>规格：电脑染色灯2000W WASH,FINEART WASH /MAC 2000XB</v>
      </c>
      <c r="G392" s="74" t="s">
        <v>87</v>
      </c>
      <c r="H392" s="36" t="s">
        <v>260</v>
      </c>
      <c r="I392" s="88">
        <v>90</v>
      </c>
    </row>
    <row r="393" spans="1:9" s="6" customFormat="1" ht="34">
      <c r="A393" s="83" t="s">
        <v>1277</v>
      </c>
      <c r="B393" s="84" t="s">
        <v>1268</v>
      </c>
      <c r="C393" s="85" t="s">
        <v>1269</v>
      </c>
      <c r="D393" s="85" t="s">
        <v>1278</v>
      </c>
      <c r="E393" s="86" t="s">
        <v>1279</v>
      </c>
      <c r="F393" s="43" t="str">
        <f t="shared" si="15"/>
        <v>规格：电脑图案灯1200W SPOT,ROBE SPOT 1200 /FINE 2000</v>
      </c>
      <c r="G393" s="84" t="s">
        <v>87</v>
      </c>
      <c r="H393" s="44" t="s">
        <v>260</v>
      </c>
      <c r="I393" s="89">
        <v>500</v>
      </c>
    </row>
    <row r="394" spans="1:9" s="4" customFormat="1" ht="34">
      <c r="A394" s="73" t="s">
        <v>1280</v>
      </c>
      <c r="B394" s="74" t="s">
        <v>1268</v>
      </c>
      <c r="C394" s="75" t="s">
        <v>1269</v>
      </c>
      <c r="D394" s="75" t="s">
        <v>1281</v>
      </c>
      <c r="E394" s="87" t="s">
        <v>1282</v>
      </c>
      <c r="F394" s="39" t="str">
        <f t="shared" si="15"/>
        <v>规格：电脑图案灯1500W SPOT,ROBE SPOT 1500 /TERBLY V2500S-1500</v>
      </c>
      <c r="G394" s="74" t="s">
        <v>87</v>
      </c>
      <c r="H394" s="36" t="s">
        <v>260</v>
      </c>
      <c r="I394" s="88">
        <v>550</v>
      </c>
    </row>
    <row r="395" spans="1:9" s="4" customFormat="1" ht="34">
      <c r="A395" s="73" t="s">
        <v>1283</v>
      </c>
      <c r="B395" s="74" t="s">
        <v>1268</v>
      </c>
      <c r="C395" s="75" t="s">
        <v>1269</v>
      </c>
      <c r="D395" s="75" t="s">
        <v>1284</v>
      </c>
      <c r="E395" s="87" t="s">
        <v>1285</v>
      </c>
      <c r="F395" s="39" t="str">
        <f t="shared" si="15"/>
        <v>规格：电脑图案灯2000W SPOT,FINEART SPOT 1000E</v>
      </c>
      <c r="G395" s="74" t="s">
        <v>87</v>
      </c>
      <c r="H395" s="36" t="s">
        <v>260</v>
      </c>
      <c r="I395" s="88">
        <v>600</v>
      </c>
    </row>
    <row r="396" spans="1:9" s="4" customFormat="1" ht="34">
      <c r="A396" s="73" t="s">
        <v>1286</v>
      </c>
      <c r="B396" s="74" t="s">
        <v>1268</v>
      </c>
      <c r="C396" s="75" t="s">
        <v>1269</v>
      </c>
      <c r="D396" s="75" t="s">
        <v>1287</v>
      </c>
      <c r="E396" s="87" t="s">
        <v>1288</v>
      </c>
      <c r="F396" s="39" t="str">
        <f t="shared" si="15"/>
        <v>规格：电脑光束灯230W  BEAM,GTD-230  /LEES 230 /MRT -230 /</v>
      </c>
      <c r="G396" s="74" t="s">
        <v>87</v>
      </c>
      <c r="H396" s="36" t="s">
        <v>260</v>
      </c>
      <c r="I396" s="88">
        <v>430</v>
      </c>
    </row>
    <row r="397" spans="1:9" s="4" customFormat="1" ht="34">
      <c r="A397" s="73" t="s">
        <v>1289</v>
      </c>
      <c r="B397" s="74" t="s">
        <v>1268</v>
      </c>
      <c r="C397" s="75" t="s">
        <v>1269</v>
      </c>
      <c r="D397" s="75" t="s">
        <v>1290</v>
      </c>
      <c r="E397" s="87" t="s">
        <v>1291</v>
      </c>
      <c r="F397" s="39" t="str">
        <f t="shared" si="15"/>
        <v>规格：电脑光束灯330W BEAM,JOLLY COUPE X-5 /GTD-330</v>
      </c>
      <c r="G397" s="74" t="s">
        <v>87</v>
      </c>
      <c r="H397" s="36" t="s">
        <v>260</v>
      </c>
      <c r="I397" s="88">
        <v>400</v>
      </c>
    </row>
    <row r="398" spans="1:9" s="4" customFormat="1" ht="17">
      <c r="A398" s="73" t="s">
        <v>1292</v>
      </c>
      <c r="B398" s="74" t="s">
        <v>1268</v>
      </c>
      <c r="C398" s="75" t="s">
        <v>1269</v>
      </c>
      <c r="D398" s="75" t="s">
        <v>1293</v>
      </c>
      <c r="E398" s="87" t="s">
        <v>1294</v>
      </c>
      <c r="F398" s="39" t="str">
        <f t="shared" si="15"/>
        <v>规格：电脑光束灯1500W BEAM,FINE1500</v>
      </c>
      <c r="G398" s="74" t="s">
        <v>87</v>
      </c>
      <c r="H398" s="36" t="s">
        <v>260</v>
      </c>
      <c r="I398" s="88">
        <v>500</v>
      </c>
    </row>
    <row r="399" spans="1:9" s="4" customFormat="1" ht="34">
      <c r="A399" s="73" t="s">
        <v>1295</v>
      </c>
      <c r="B399" s="74" t="s">
        <v>1268</v>
      </c>
      <c r="C399" s="75" t="s">
        <v>1269</v>
      </c>
      <c r="D399" s="75" t="s">
        <v>1296</v>
      </c>
      <c r="E399" s="87" t="s">
        <v>1297</v>
      </c>
      <c r="F399" s="39" t="str">
        <f t="shared" si="15"/>
        <v>规格：电脑图案切割灯,TERBLY GL-6 /GTD-1500 /PR-5000 /FINE 1000E PERF</v>
      </c>
      <c r="G399" s="74" t="s">
        <v>87</v>
      </c>
      <c r="H399" s="36" t="s">
        <v>260</v>
      </c>
      <c r="I399" s="88">
        <v>500</v>
      </c>
    </row>
    <row r="400" spans="1:9" s="6" customFormat="1" ht="34">
      <c r="A400" s="83" t="s">
        <v>1298</v>
      </c>
      <c r="B400" s="84" t="s">
        <v>1268</v>
      </c>
      <c r="C400" s="85" t="s">
        <v>1269</v>
      </c>
      <c r="D400" s="85" t="s">
        <v>116</v>
      </c>
      <c r="E400" s="86" t="s">
        <v>1299</v>
      </c>
      <c r="F400" s="43" t="str">
        <f t="shared" si="15"/>
        <v>规格：电脑三合一光束灯,JOLLY COUPE X-3 /ACME 330</v>
      </c>
      <c r="G400" s="84" t="s">
        <v>87</v>
      </c>
      <c r="H400" s="44" t="s">
        <v>260</v>
      </c>
      <c r="I400" s="89">
        <v>400</v>
      </c>
    </row>
    <row r="401" spans="1:9" s="4" customFormat="1" ht="34">
      <c r="A401" s="73" t="s">
        <v>1300</v>
      </c>
      <c r="B401" s="74" t="s">
        <v>1268</v>
      </c>
      <c r="C401" s="75" t="s">
        <v>1269</v>
      </c>
      <c r="D401" s="75" t="s">
        <v>1301</v>
      </c>
      <c r="E401" s="87" t="s">
        <v>1302</v>
      </c>
      <c r="F401" s="39" t="str">
        <f t="shared" si="15"/>
        <v>规格：摇头LED染色灯,TERBLY OK190Z- ZOOM MOVING</v>
      </c>
      <c r="G401" s="74" t="s">
        <v>87</v>
      </c>
      <c r="H401" s="36" t="s">
        <v>260</v>
      </c>
      <c r="I401" s="88">
        <v>200</v>
      </c>
    </row>
    <row r="402" spans="1:9" s="6" customFormat="1" ht="34">
      <c r="A402" s="83" t="s">
        <v>1303</v>
      </c>
      <c r="B402" s="84" t="s">
        <v>1268</v>
      </c>
      <c r="C402" s="85" t="s">
        <v>1304</v>
      </c>
      <c r="D402" s="85" t="s">
        <v>1305</v>
      </c>
      <c r="E402" s="86"/>
      <c r="F402" s="43" t="str">
        <f t="shared" ref="F402:F412" si="16">"规格："&amp;D402</f>
        <v>规格：LED Par
LED Par 灯</v>
      </c>
      <c r="G402" s="84" t="s">
        <v>87</v>
      </c>
      <c r="H402" s="44" t="s">
        <v>260</v>
      </c>
      <c r="I402" s="89">
        <v>145</v>
      </c>
    </row>
    <row r="403" spans="1:9" s="4" customFormat="1" ht="34">
      <c r="A403" s="73" t="s">
        <v>1306</v>
      </c>
      <c r="B403" s="74" t="s">
        <v>1268</v>
      </c>
      <c r="C403" s="75" t="s">
        <v>1304</v>
      </c>
      <c r="D403" s="75" t="s">
        <v>1307</v>
      </c>
      <c r="E403" s="87"/>
      <c r="F403" s="39" t="str">
        <f t="shared" si="16"/>
        <v>规格：Moving LED Par
摇头LED PAR 灯</v>
      </c>
      <c r="G403" s="74" t="s">
        <v>87</v>
      </c>
      <c r="H403" s="36" t="s">
        <v>260</v>
      </c>
      <c r="I403" s="88">
        <v>150</v>
      </c>
    </row>
    <row r="404" spans="1:9" s="4" customFormat="1" ht="34">
      <c r="A404" s="73" t="s">
        <v>1308</v>
      </c>
      <c r="B404" s="74" t="s">
        <v>1268</v>
      </c>
      <c r="C404" s="75" t="s">
        <v>1304</v>
      </c>
      <c r="D404" s="75" t="s">
        <v>1309</v>
      </c>
      <c r="E404" s="87"/>
      <c r="F404" s="39" t="str">
        <f t="shared" si="16"/>
        <v>规格：LED Wallwash -3W*18 1 Meter
LED 洗墙换色灯</v>
      </c>
      <c r="G404" s="74" t="s">
        <v>87</v>
      </c>
      <c r="H404" s="36" t="s">
        <v>260</v>
      </c>
      <c r="I404" s="88">
        <v>150</v>
      </c>
    </row>
    <row r="405" spans="1:9" s="4" customFormat="1" ht="34">
      <c r="A405" s="73" t="s">
        <v>1310</v>
      </c>
      <c r="B405" s="74" t="s">
        <v>1268</v>
      </c>
      <c r="C405" s="75" t="s">
        <v>1304</v>
      </c>
      <c r="D405" s="75" t="s">
        <v>1311</v>
      </c>
      <c r="E405" s="87"/>
      <c r="F405" s="39" t="str">
        <f t="shared" si="16"/>
        <v>规格：PAR64 LP/SP CAN (1000W)
PAR64 筒灯</v>
      </c>
      <c r="G405" s="74" t="s">
        <v>99</v>
      </c>
      <c r="H405" s="36" t="s">
        <v>260</v>
      </c>
      <c r="I405" s="88">
        <v>50</v>
      </c>
    </row>
    <row r="406" spans="1:9" s="4" customFormat="1" ht="51">
      <c r="A406" s="73" t="s">
        <v>1312</v>
      </c>
      <c r="B406" s="74" t="s">
        <v>1268</v>
      </c>
      <c r="C406" s="75" t="s">
        <v>1304</v>
      </c>
      <c r="D406" s="75" t="s">
        <v>1313</v>
      </c>
      <c r="E406" s="87"/>
      <c r="F406" s="39" t="str">
        <f t="shared" si="16"/>
        <v>规格：ETC Source Four Profile spotlight( 26°,19°,50°,36°)
ETC Source Four 造型灯( 26°,19°,50°,36°)</v>
      </c>
      <c r="G406" s="74" t="s">
        <v>99</v>
      </c>
      <c r="H406" s="36" t="s">
        <v>260</v>
      </c>
      <c r="I406" s="88">
        <v>120</v>
      </c>
    </row>
    <row r="407" spans="1:9" s="4" customFormat="1" ht="34">
      <c r="A407" s="73" t="s">
        <v>1314</v>
      </c>
      <c r="B407" s="74" t="s">
        <v>1268</v>
      </c>
      <c r="C407" s="75" t="s">
        <v>1304</v>
      </c>
      <c r="D407" s="75" t="s">
        <v>1315</v>
      </c>
      <c r="E407" s="87"/>
      <c r="F407" s="39" t="str">
        <f t="shared" si="16"/>
        <v>规格：4 Bulb Floodlight
四头灯</v>
      </c>
      <c r="G407" s="74" t="s">
        <v>99</v>
      </c>
      <c r="H407" s="36" t="s">
        <v>260</v>
      </c>
      <c r="I407" s="88">
        <v>100</v>
      </c>
    </row>
    <row r="408" spans="1:9" s="4" customFormat="1" ht="34">
      <c r="A408" s="73" t="s">
        <v>1316</v>
      </c>
      <c r="B408" s="74" t="s">
        <v>1268</v>
      </c>
      <c r="C408" s="75" t="s">
        <v>1304</v>
      </c>
      <c r="D408" s="75" t="s">
        <v>1317</v>
      </c>
      <c r="E408" s="87"/>
      <c r="F408" s="39" t="str">
        <f t="shared" si="16"/>
        <v>规格：8 Bulb Floodlight
八头灯</v>
      </c>
      <c r="G408" s="74" t="s">
        <v>99</v>
      </c>
      <c r="H408" s="36" t="s">
        <v>260</v>
      </c>
      <c r="I408" s="88">
        <v>200</v>
      </c>
    </row>
    <row r="409" spans="1:9" s="4" customFormat="1" ht="34">
      <c r="A409" s="73" t="s">
        <v>1318</v>
      </c>
      <c r="B409" s="74" t="s">
        <v>1268</v>
      </c>
      <c r="C409" s="75" t="s">
        <v>1304</v>
      </c>
      <c r="D409" s="75" t="s">
        <v>1319</v>
      </c>
      <c r="E409" s="87"/>
      <c r="F409" s="39" t="str">
        <f t="shared" si="16"/>
        <v>规格：Fresnel Spotlight (1KW/2KW)
柔光灯(1KW/2KW)</v>
      </c>
      <c r="G409" s="74" t="s">
        <v>99</v>
      </c>
      <c r="H409" s="36" t="s">
        <v>260</v>
      </c>
      <c r="I409" s="88">
        <v>100</v>
      </c>
    </row>
    <row r="410" spans="1:9" s="4" customFormat="1" ht="34">
      <c r="A410" s="73" t="s">
        <v>1320</v>
      </c>
      <c r="B410" s="74" t="s">
        <v>1268</v>
      </c>
      <c r="C410" s="75" t="s">
        <v>1304</v>
      </c>
      <c r="D410" s="75" t="s">
        <v>1321</v>
      </c>
      <c r="E410" s="87"/>
      <c r="F410" s="39" t="str">
        <f t="shared" si="16"/>
        <v>规格：Floodlight
泛光灯（天幕灯/地排灯）</v>
      </c>
      <c r="G410" s="74" t="s">
        <v>99</v>
      </c>
      <c r="H410" s="36" t="s">
        <v>260</v>
      </c>
      <c r="I410" s="88">
        <v>90</v>
      </c>
    </row>
    <row r="411" spans="1:9" s="4" customFormat="1" ht="34">
      <c r="A411" s="73" t="s">
        <v>1322</v>
      </c>
      <c r="B411" s="74" t="s">
        <v>1268</v>
      </c>
      <c r="C411" s="75" t="s">
        <v>1304</v>
      </c>
      <c r="D411" s="75" t="s">
        <v>1323</v>
      </c>
      <c r="E411" s="87"/>
      <c r="F411" s="39" t="str">
        <f t="shared" si="16"/>
        <v>规格：Follow Spot (1200w)
追光灯</v>
      </c>
      <c r="G411" s="74" t="s">
        <v>87</v>
      </c>
      <c r="H411" s="36" t="s">
        <v>260</v>
      </c>
      <c r="I411" s="88">
        <v>400</v>
      </c>
    </row>
    <row r="412" spans="1:9" s="4" customFormat="1" ht="34">
      <c r="A412" s="73" t="s">
        <v>1324</v>
      </c>
      <c r="B412" s="74" t="s">
        <v>1268</v>
      </c>
      <c r="C412" s="75" t="s">
        <v>1304</v>
      </c>
      <c r="D412" s="75" t="s">
        <v>1325</v>
      </c>
      <c r="E412" s="87"/>
      <c r="F412" s="39" t="str">
        <f t="shared" si="16"/>
        <v>规格：Follow Spot (2500w)
追光灯</v>
      </c>
      <c r="G412" s="74" t="s">
        <v>87</v>
      </c>
      <c r="H412" s="36" t="s">
        <v>260</v>
      </c>
      <c r="I412" s="88">
        <v>500</v>
      </c>
    </row>
    <row r="413" spans="1:9" s="4" customFormat="1" ht="34">
      <c r="A413" s="73" t="s">
        <v>1326</v>
      </c>
      <c r="B413" s="74" t="s">
        <v>1268</v>
      </c>
      <c r="C413" s="75" t="s">
        <v>1304</v>
      </c>
      <c r="D413" s="75" t="s">
        <v>1327</v>
      </c>
      <c r="E413" s="87" t="s">
        <v>1328</v>
      </c>
      <c r="F413" s="39" t="str">
        <f>"规格："&amp;D413&amp;","&amp;E413</f>
        <v>规格：Follow Spot (4000w)
追光灯,HMI-4000W  /XE-4000Z</v>
      </c>
      <c r="G413" s="74" t="s">
        <v>87</v>
      </c>
      <c r="H413" s="36" t="s">
        <v>260</v>
      </c>
      <c r="I413" s="88">
        <v>700</v>
      </c>
    </row>
    <row r="414" spans="1:9" s="6" customFormat="1" ht="17">
      <c r="A414" s="83" t="s">
        <v>1329</v>
      </c>
      <c r="B414" s="84" t="s">
        <v>1268</v>
      </c>
      <c r="C414" s="85" t="s">
        <v>1304</v>
      </c>
      <c r="D414" s="96" t="s">
        <v>129</v>
      </c>
      <c r="E414" s="86" t="s">
        <v>1330</v>
      </c>
      <c r="F414" s="43" t="str">
        <f>"规格："&amp;D414&amp;","&amp;E414</f>
        <v>规格：多功能面光灯,ETC EA PAR 700W</v>
      </c>
      <c r="G414" s="84" t="s">
        <v>87</v>
      </c>
      <c r="H414" s="44" t="s">
        <v>260</v>
      </c>
      <c r="I414" s="89">
        <v>120</v>
      </c>
    </row>
    <row r="415" spans="1:9" s="4" customFormat="1" ht="17">
      <c r="A415" s="73" t="s">
        <v>1331</v>
      </c>
      <c r="B415" s="74" t="s">
        <v>1268</v>
      </c>
      <c r="C415" s="75" t="s">
        <v>1304</v>
      </c>
      <c r="D415" s="97" t="s">
        <v>1332</v>
      </c>
      <c r="E415" s="87"/>
      <c r="F415" s="39" t="str">
        <f>"规格："&amp;D415</f>
        <v>规格：LED矩阵灯</v>
      </c>
      <c r="G415" s="74" t="s">
        <v>87</v>
      </c>
      <c r="H415" s="36" t="s">
        <v>260</v>
      </c>
      <c r="I415" s="88">
        <v>200</v>
      </c>
    </row>
    <row r="416" spans="1:9" s="4" customFormat="1" ht="17">
      <c r="A416" s="73" t="s">
        <v>1333</v>
      </c>
      <c r="B416" s="74" t="s">
        <v>1268</v>
      </c>
      <c r="C416" s="75" t="s">
        <v>1304</v>
      </c>
      <c r="D416" s="97" t="s">
        <v>1334</v>
      </c>
      <c r="E416" s="87" t="s">
        <v>1335</v>
      </c>
      <c r="F416" s="39" t="str">
        <f>"规格："&amp;D416&amp;","&amp;E416</f>
        <v>规格：观众灯,HEADLIGHT 4000W</v>
      </c>
      <c r="G416" s="74" t="s">
        <v>87</v>
      </c>
      <c r="H416" s="36" t="s">
        <v>260</v>
      </c>
      <c r="I416" s="88">
        <v>200</v>
      </c>
    </row>
    <row r="417" spans="1:9" s="4" customFormat="1" ht="34">
      <c r="A417" s="73" t="s">
        <v>1336</v>
      </c>
      <c r="B417" s="74" t="s">
        <v>1268</v>
      </c>
      <c r="C417" s="75" t="s">
        <v>1337</v>
      </c>
      <c r="D417" s="75" t="s">
        <v>1338</v>
      </c>
      <c r="E417" s="87"/>
      <c r="F417" s="39" t="str">
        <f t="shared" ref="F417:F425" si="17">"规格："&amp;D417</f>
        <v>规格：Search Light
探照灯</v>
      </c>
      <c r="G417" s="93" t="s">
        <v>87</v>
      </c>
      <c r="H417" s="36" t="s">
        <v>260</v>
      </c>
      <c r="I417" s="88">
        <v>300</v>
      </c>
    </row>
    <row r="418" spans="1:9" s="5" customFormat="1" ht="34">
      <c r="A418" s="73" t="s">
        <v>1339</v>
      </c>
      <c r="B418" s="74" t="s">
        <v>1268</v>
      </c>
      <c r="C418" s="75" t="s">
        <v>1337</v>
      </c>
      <c r="D418" s="75" t="s">
        <v>1340</v>
      </c>
      <c r="E418" s="87"/>
      <c r="F418" s="39" t="str">
        <f t="shared" si="17"/>
        <v>规格：Strobe Light
频闪灯</v>
      </c>
      <c r="G418" s="93" t="s">
        <v>99</v>
      </c>
      <c r="H418" s="36" t="s">
        <v>260</v>
      </c>
      <c r="I418" s="88">
        <v>150</v>
      </c>
    </row>
    <row r="419" spans="1:9" s="5" customFormat="1" ht="34">
      <c r="A419" s="73" t="s">
        <v>1341</v>
      </c>
      <c r="B419" s="74" t="s">
        <v>1268</v>
      </c>
      <c r="C419" s="75" t="s">
        <v>1337</v>
      </c>
      <c r="D419" s="75" t="s">
        <v>1342</v>
      </c>
      <c r="E419" s="87"/>
      <c r="F419" s="39" t="str">
        <f t="shared" si="17"/>
        <v>规格：AC Light
AC 灯</v>
      </c>
      <c r="G419" s="93" t="s">
        <v>83</v>
      </c>
      <c r="H419" s="36" t="s">
        <v>260</v>
      </c>
      <c r="I419" s="88">
        <v>150</v>
      </c>
    </row>
    <row r="420" spans="1:9" s="4" customFormat="1" ht="34">
      <c r="A420" s="73" t="s">
        <v>1343</v>
      </c>
      <c r="B420" s="74" t="s">
        <v>1268</v>
      </c>
      <c r="C420" s="75" t="s">
        <v>1344</v>
      </c>
      <c r="D420" s="75" t="s">
        <v>1345</v>
      </c>
      <c r="E420" s="87"/>
      <c r="F420" s="39" t="str">
        <f t="shared" si="17"/>
        <v>规格：Full Color Laser Light 20W
全彩激光灯20W</v>
      </c>
      <c r="G420" s="74" t="s">
        <v>87</v>
      </c>
      <c r="H420" s="36" t="s">
        <v>260</v>
      </c>
      <c r="I420" s="88" t="s">
        <v>1084</v>
      </c>
    </row>
    <row r="421" spans="1:9" s="4" customFormat="1" ht="34">
      <c r="A421" s="73" t="s">
        <v>1346</v>
      </c>
      <c r="B421" s="74" t="s">
        <v>1268</v>
      </c>
      <c r="C421" s="75" t="s">
        <v>1344</v>
      </c>
      <c r="D421" s="75" t="s">
        <v>1347</v>
      </c>
      <c r="E421" s="87"/>
      <c r="F421" s="39" t="str">
        <f t="shared" si="17"/>
        <v>规格：Full Color Laser Light 10W
全彩激光灯10W</v>
      </c>
      <c r="G421" s="93" t="s">
        <v>87</v>
      </c>
      <c r="H421" s="36" t="s">
        <v>260</v>
      </c>
      <c r="I421" s="88" t="s">
        <v>1084</v>
      </c>
    </row>
    <row r="422" spans="1:9" s="4" customFormat="1" ht="34">
      <c r="A422" s="73" t="s">
        <v>1348</v>
      </c>
      <c r="B422" s="74" t="s">
        <v>1268</v>
      </c>
      <c r="C422" s="75" t="s">
        <v>1344</v>
      </c>
      <c r="D422" s="75" t="s">
        <v>1349</v>
      </c>
      <c r="E422" s="87"/>
      <c r="F422" s="39" t="str">
        <f t="shared" si="17"/>
        <v>规格：Full Color Laser Light 7W
全彩激光灯7W</v>
      </c>
      <c r="G422" s="93" t="s">
        <v>87</v>
      </c>
      <c r="H422" s="36" t="s">
        <v>260</v>
      </c>
      <c r="I422" s="88" t="s">
        <v>1084</v>
      </c>
    </row>
    <row r="423" spans="1:9" s="4" customFormat="1" ht="34">
      <c r="A423" s="73" t="s">
        <v>1350</v>
      </c>
      <c r="B423" s="74" t="s">
        <v>1268</v>
      </c>
      <c r="C423" s="75" t="s">
        <v>1344</v>
      </c>
      <c r="D423" s="75" t="s">
        <v>1351</v>
      </c>
      <c r="E423" s="87"/>
      <c r="F423" s="39" t="str">
        <f t="shared" si="17"/>
        <v>规格：Full Color Laser Light 5W
全彩激光灯5W</v>
      </c>
      <c r="G423" s="93" t="s">
        <v>87</v>
      </c>
      <c r="H423" s="36" t="s">
        <v>260</v>
      </c>
      <c r="I423" s="88" t="s">
        <v>1084</v>
      </c>
    </row>
    <row r="424" spans="1:9" s="4" customFormat="1" ht="34">
      <c r="A424" s="73" t="s">
        <v>1352</v>
      </c>
      <c r="B424" s="74" t="s">
        <v>1268</v>
      </c>
      <c r="C424" s="75" t="s">
        <v>1344</v>
      </c>
      <c r="D424" s="75" t="s">
        <v>1353</v>
      </c>
      <c r="E424" s="87"/>
      <c r="F424" s="39" t="str">
        <f t="shared" si="17"/>
        <v>规格：Monochromic Laser Light 5W
单色激光灯5W</v>
      </c>
      <c r="G424" s="93" t="s">
        <v>87</v>
      </c>
      <c r="H424" s="36" t="s">
        <v>260</v>
      </c>
      <c r="I424" s="88" t="s">
        <v>1084</v>
      </c>
    </row>
    <row r="425" spans="1:9" s="4" customFormat="1" ht="34">
      <c r="A425" s="73" t="s">
        <v>1354</v>
      </c>
      <c r="B425" s="74" t="s">
        <v>1268</v>
      </c>
      <c r="C425" s="75" t="s">
        <v>1344</v>
      </c>
      <c r="D425" s="75" t="s">
        <v>1355</v>
      </c>
      <c r="E425" s="87"/>
      <c r="F425" s="39" t="str">
        <f t="shared" si="17"/>
        <v>规格：Monochromic Laser Light 3W
单色激光灯3W</v>
      </c>
      <c r="G425" s="93" t="s">
        <v>87</v>
      </c>
      <c r="H425" s="36" t="s">
        <v>260</v>
      </c>
      <c r="I425" s="88" t="s">
        <v>1084</v>
      </c>
    </row>
    <row r="426" spans="1:9" s="4" customFormat="1" ht="34">
      <c r="A426" s="73" t="s">
        <v>1356</v>
      </c>
      <c r="B426" s="74" t="s">
        <v>1268</v>
      </c>
      <c r="C426" s="75" t="s">
        <v>1357</v>
      </c>
      <c r="D426" s="75" t="s">
        <v>1358</v>
      </c>
      <c r="E426" s="87" t="s">
        <v>1359</v>
      </c>
      <c r="F426" s="39" t="str">
        <f>"规格："&amp;D426&amp;","&amp;E426</f>
        <v>规格：数字调光台,GRAND MA Controller
GRAND MA 调光台</v>
      </c>
      <c r="G426" s="93" t="s">
        <v>87</v>
      </c>
      <c r="H426" s="36" t="s">
        <v>260</v>
      </c>
      <c r="I426" s="88">
        <v>800</v>
      </c>
    </row>
    <row r="427" spans="1:9" s="4" customFormat="1" ht="51">
      <c r="A427" s="73" t="s">
        <v>1360</v>
      </c>
      <c r="B427" s="74" t="s">
        <v>1268</v>
      </c>
      <c r="C427" s="75" t="s">
        <v>1357</v>
      </c>
      <c r="D427" s="75" t="s">
        <v>1358</v>
      </c>
      <c r="E427" s="87" t="s">
        <v>1361</v>
      </c>
      <c r="F427" s="39" t="str">
        <f>"规格："&amp;D427&amp;","&amp;E427</f>
        <v>规格：数字调光台,GRAND MA II Controller
GRAND MA II 调光台</v>
      </c>
      <c r="G427" s="93" t="s">
        <v>87</v>
      </c>
      <c r="H427" s="36" t="s">
        <v>260</v>
      </c>
      <c r="I427" s="88" t="s">
        <v>1084</v>
      </c>
    </row>
    <row r="428" spans="1:9" s="4" customFormat="1" ht="51">
      <c r="A428" s="73" t="s">
        <v>1362</v>
      </c>
      <c r="B428" s="74" t="s">
        <v>1268</v>
      </c>
      <c r="C428" s="75" t="s">
        <v>1357</v>
      </c>
      <c r="D428" s="75" t="s">
        <v>1363</v>
      </c>
      <c r="E428" s="87" t="s">
        <v>1364</v>
      </c>
      <c r="F428" s="39" t="str">
        <f>"规格："&amp;D428&amp;","&amp;E428</f>
        <v>规格：模拟调光台,Avolites Pearl 2010 Controller
珍珠2010 调光台</v>
      </c>
      <c r="G428" s="93" t="s">
        <v>87</v>
      </c>
      <c r="H428" s="36" t="s">
        <v>260</v>
      </c>
      <c r="I428" s="88">
        <v>760</v>
      </c>
    </row>
    <row r="429" spans="1:9" s="4" customFormat="1" ht="34">
      <c r="A429" s="73" t="s">
        <v>1365</v>
      </c>
      <c r="B429" s="74" t="s">
        <v>1268</v>
      </c>
      <c r="C429" s="75" t="s">
        <v>1357</v>
      </c>
      <c r="D429" s="75" t="s">
        <v>1366</v>
      </c>
      <c r="E429" s="87"/>
      <c r="F429" s="39" t="str">
        <f>"规格："&amp;D429</f>
        <v>规格：Isolated DMX512 Splitter
信号放大器</v>
      </c>
      <c r="G429" s="93" t="s">
        <v>87</v>
      </c>
      <c r="H429" s="36" t="s">
        <v>260</v>
      </c>
      <c r="I429" s="88">
        <v>200</v>
      </c>
    </row>
    <row r="430" spans="1:9" s="4" customFormat="1" ht="34">
      <c r="A430" s="73" t="s">
        <v>1367</v>
      </c>
      <c r="B430" s="74" t="s">
        <v>1268</v>
      </c>
      <c r="C430" s="75" t="s">
        <v>1357</v>
      </c>
      <c r="D430" s="75" t="s">
        <v>1368</v>
      </c>
      <c r="E430" s="87" t="s">
        <v>1369</v>
      </c>
      <c r="F430" s="39" t="str">
        <f>"规格："&amp;D430&amp;","&amp;E430</f>
        <v>规格：puter dimmer 24
硅箱24 路,TL/Lite 泰立或莱彼特</v>
      </c>
      <c r="G430" s="93" t="s">
        <v>87</v>
      </c>
      <c r="H430" s="36" t="s">
        <v>260</v>
      </c>
      <c r="I430" s="88">
        <v>300</v>
      </c>
    </row>
    <row r="431" spans="1:9" s="4" customFormat="1" ht="17">
      <c r="A431" s="73" t="s">
        <v>1370</v>
      </c>
      <c r="B431" s="98" t="s">
        <v>1268</v>
      </c>
      <c r="C431" s="75" t="s">
        <v>1357</v>
      </c>
      <c r="D431" s="99" t="s">
        <v>1371</v>
      </c>
      <c r="E431" s="100" t="s">
        <v>1372</v>
      </c>
      <c r="F431" s="39" t="str">
        <f>"规格："&amp;D431&amp;","&amp;E431</f>
        <v>规格：MA信号处理器,MA NSP</v>
      </c>
      <c r="G431" s="98" t="s">
        <v>87</v>
      </c>
      <c r="H431" s="36" t="s">
        <v>260</v>
      </c>
      <c r="I431" s="88">
        <v>200</v>
      </c>
    </row>
    <row r="432" spans="1:9" s="4" customFormat="1" ht="17">
      <c r="A432" s="73" t="s">
        <v>1373</v>
      </c>
      <c r="B432" s="98" t="s">
        <v>1268</v>
      </c>
      <c r="C432" s="75" t="s">
        <v>1357</v>
      </c>
      <c r="D432" s="99" t="s">
        <v>1374</v>
      </c>
      <c r="E432" s="100" t="s">
        <v>1375</v>
      </c>
      <c r="F432" s="39" t="str">
        <f>"规格："&amp;D432&amp;","&amp;E432</f>
        <v>规格：灯光信号分配器,Lighting DA</v>
      </c>
      <c r="G432" s="98" t="s">
        <v>87</v>
      </c>
      <c r="H432" s="36" t="s">
        <v>260</v>
      </c>
      <c r="I432" s="88">
        <v>120</v>
      </c>
    </row>
    <row r="433" spans="1:9" s="4" customFormat="1" ht="34">
      <c r="A433" s="73" t="s">
        <v>1376</v>
      </c>
      <c r="B433" s="74" t="s">
        <v>1377</v>
      </c>
      <c r="C433" s="75" t="s">
        <v>1378</v>
      </c>
      <c r="D433" s="75" t="s">
        <v>1379</v>
      </c>
      <c r="E433" s="87"/>
      <c r="F433" s="39" t="str">
        <f t="shared" ref="F433:F453" si="18">"规格："&amp;D433</f>
        <v>规格：Layer 
雷亚架</v>
      </c>
      <c r="G433" s="74" t="s">
        <v>1380</v>
      </c>
      <c r="H433" s="36" t="s">
        <v>260</v>
      </c>
      <c r="I433" s="88">
        <v>10</v>
      </c>
    </row>
    <row r="434" spans="1:9" s="4" customFormat="1" ht="34">
      <c r="A434" s="73" t="s">
        <v>1381</v>
      </c>
      <c r="B434" s="74" t="s">
        <v>1377</v>
      </c>
      <c r="C434" s="75" t="s">
        <v>1378</v>
      </c>
      <c r="D434" s="75" t="s">
        <v>1382</v>
      </c>
      <c r="E434" s="87"/>
      <c r="F434" s="39" t="str">
        <f t="shared" si="18"/>
        <v>规格：TRUSS (520 x 760 mm)
灯光吊架(520 x 760 毫米)</v>
      </c>
      <c r="G434" s="74" t="s">
        <v>121</v>
      </c>
      <c r="H434" s="36" t="s">
        <v>260</v>
      </c>
      <c r="I434" s="88">
        <v>80</v>
      </c>
    </row>
    <row r="435" spans="1:9" s="6" customFormat="1" ht="34">
      <c r="A435" s="83" t="s">
        <v>1383</v>
      </c>
      <c r="B435" s="84" t="s">
        <v>1377</v>
      </c>
      <c r="C435" s="85" t="s">
        <v>1378</v>
      </c>
      <c r="D435" s="85" t="s">
        <v>1384</v>
      </c>
      <c r="E435" s="86"/>
      <c r="F435" s="43" t="str">
        <f t="shared" si="18"/>
        <v>规格：TRUSS (400 x 600 mm)
灯光吊架(400 x 600 毫米)</v>
      </c>
      <c r="G435" s="84" t="s">
        <v>121</v>
      </c>
      <c r="H435" s="44" t="s">
        <v>260</v>
      </c>
      <c r="I435" s="89">
        <v>70</v>
      </c>
    </row>
    <row r="436" spans="1:9" s="4" customFormat="1" ht="34">
      <c r="A436" s="73" t="s">
        <v>1385</v>
      </c>
      <c r="B436" s="74" t="s">
        <v>1377</v>
      </c>
      <c r="C436" s="75" t="s">
        <v>1378</v>
      </c>
      <c r="D436" s="75" t="s">
        <v>1386</v>
      </c>
      <c r="E436" s="87"/>
      <c r="F436" s="39" t="str">
        <f t="shared" si="18"/>
        <v>规格：TRUSS (300 x 300 mm)
灯光吊架(300 x 300 毫米)</v>
      </c>
      <c r="G436" s="74" t="s">
        <v>121</v>
      </c>
      <c r="H436" s="36" t="s">
        <v>260</v>
      </c>
      <c r="I436" s="88">
        <v>40</v>
      </c>
    </row>
    <row r="437" spans="1:9" s="4" customFormat="1" ht="51">
      <c r="A437" s="73" t="s">
        <v>1387</v>
      </c>
      <c r="B437" s="74" t="s">
        <v>1377</v>
      </c>
      <c r="C437" s="75" t="s">
        <v>1388</v>
      </c>
      <c r="D437" s="75" t="s">
        <v>1389</v>
      </c>
      <c r="E437" s="87"/>
      <c r="F437" s="39" t="str">
        <f t="shared" si="18"/>
        <v>规格：Imported CM Brand Electric Windlass 2 Ton
进口CM 电动葫芦2 吨</v>
      </c>
      <c r="G437" s="74" t="s">
        <v>87</v>
      </c>
      <c r="H437" s="36" t="s">
        <v>260</v>
      </c>
      <c r="I437" s="88">
        <v>300</v>
      </c>
    </row>
    <row r="438" spans="1:9" s="4" customFormat="1" ht="51">
      <c r="A438" s="73" t="s">
        <v>1390</v>
      </c>
      <c r="B438" s="74" t="s">
        <v>1377</v>
      </c>
      <c r="C438" s="75" t="s">
        <v>1388</v>
      </c>
      <c r="D438" s="75" t="s">
        <v>1391</v>
      </c>
      <c r="E438" s="87"/>
      <c r="F438" s="39" t="str">
        <f t="shared" si="18"/>
        <v>规格：Imported CM Brand Electric Windlass 1 Ton
进口CM 电动葫芦1 吨</v>
      </c>
      <c r="G438" s="74" t="s">
        <v>87</v>
      </c>
      <c r="H438" s="36" t="s">
        <v>260</v>
      </c>
      <c r="I438" s="88">
        <v>200</v>
      </c>
    </row>
    <row r="439" spans="1:9" s="4" customFormat="1" ht="34">
      <c r="A439" s="73" t="s">
        <v>1392</v>
      </c>
      <c r="B439" s="74" t="s">
        <v>1377</v>
      </c>
      <c r="C439" s="75" t="s">
        <v>1388</v>
      </c>
      <c r="D439" s="75" t="s">
        <v>1393</v>
      </c>
      <c r="E439" s="87"/>
      <c r="F439" s="39" t="str">
        <f t="shared" si="18"/>
        <v>规格：Local Electric Windlass 2 Ton
国产电动葫芦2 吨</v>
      </c>
      <c r="G439" s="74" t="s">
        <v>87</v>
      </c>
      <c r="H439" s="36" t="s">
        <v>260</v>
      </c>
      <c r="I439" s="88">
        <v>200</v>
      </c>
    </row>
    <row r="440" spans="1:9" s="4" customFormat="1" ht="34">
      <c r="A440" s="73" t="s">
        <v>1394</v>
      </c>
      <c r="B440" s="74" t="s">
        <v>1377</v>
      </c>
      <c r="C440" s="75" t="s">
        <v>1388</v>
      </c>
      <c r="D440" s="75" t="s">
        <v>1395</v>
      </c>
      <c r="E440" s="87"/>
      <c r="F440" s="39" t="str">
        <f t="shared" si="18"/>
        <v>规格：Local Electric Windlass 1 Ton
国产电动葫芦1 吨</v>
      </c>
      <c r="G440" s="74" t="s">
        <v>87</v>
      </c>
      <c r="H440" s="36" t="s">
        <v>260</v>
      </c>
      <c r="I440" s="88">
        <v>150</v>
      </c>
    </row>
    <row r="441" spans="1:9" s="4" customFormat="1" ht="34">
      <c r="A441" s="73" t="s">
        <v>1396</v>
      </c>
      <c r="B441" s="74" t="s">
        <v>1377</v>
      </c>
      <c r="C441" s="75" t="s">
        <v>1388</v>
      </c>
      <c r="D441" s="75" t="s">
        <v>1397</v>
      </c>
      <c r="E441" s="87"/>
      <c r="F441" s="39" t="str">
        <f t="shared" si="18"/>
        <v>规格：Electric Windlass controller
电动葫芦控制器</v>
      </c>
      <c r="G441" s="74" t="s">
        <v>87</v>
      </c>
      <c r="H441" s="36" t="s">
        <v>260</v>
      </c>
      <c r="I441" s="88">
        <v>50</v>
      </c>
    </row>
    <row r="442" spans="1:9" s="4" customFormat="1" ht="34">
      <c r="A442" s="73" t="s">
        <v>1398</v>
      </c>
      <c r="B442" s="74" t="s">
        <v>1377</v>
      </c>
      <c r="C442" s="75" t="s">
        <v>1388</v>
      </c>
      <c r="D442" s="75" t="s">
        <v>1399</v>
      </c>
      <c r="E442" s="87"/>
      <c r="F442" s="39" t="str">
        <f t="shared" si="18"/>
        <v>规格：Manual Windlass
手拉葫芦</v>
      </c>
      <c r="G442" s="74" t="s">
        <v>99</v>
      </c>
      <c r="H442" s="36" t="s">
        <v>260</v>
      </c>
      <c r="I442" s="88">
        <v>100</v>
      </c>
    </row>
    <row r="443" spans="1:9" s="4" customFormat="1" ht="34">
      <c r="A443" s="73" t="s">
        <v>1400</v>
      </c>
      <c r="B443" s="74" t="s">
        <v>1401</v>
      </c>
      <c r="C443" s="75" t="s">
        <v>1402</v>
      </c>
      <c r="D443" s="75" t="s">
        <v>1403</v>
      </c>
      <c r="E443" s="87"/>
      <c r="F443" s="39" t="str">
        <f t="shared" si="18"/>
        <v>规格：Generator Car
发电车400KW</v>
      </c>
      <c r="G443" s="93" t="s">
        <v>1404</v>
      </c>
      <c r="H443" s="36" t="s">
        <v>260</v>
      </c>
      <c r="I443" s="88">
        <v>6500</v>
      </c>
    </row>
    <row r="444" spans="1:9" s="4" customFormat="1" ht="34">
      <c r="A444" s="73" t="s">
        <v>1405</v>
      </c>
      <c r="B444" s="74" t="s">
        <v>1401</v>
      </c>
      <c r="C444" s="75" t="s">
        <v>1402</v>
      </c>
      <c r="D444" s="75" t="s">
        <v>1406</v>
      </c>
      <c r="E444" s="87"/>
      <c r="F444" s="39" t="str">
        <f t="shared" si="18"/>
        <v>规格：Generator Car
发电车200KW</v>
      </c>
      <c r="G444" s="93" t="s">
        <v>1404</v>
      </c>
      <c r="H444" s="36" t="s">
        <v>260</v>
      </c>
      <c r="I444" s="88">
        <v>4000</v>
      </c>
    </row>
    <row r="445" spans="1:9" s="4" customFormat="1" ht="34">
      <c r="A445" s="73" t="s">
        <v>1407</v>
      </c>
      <c r="B445" s="74" t="s">
        <v>1401</v>
      </c>
      <c r="C445" s="75" t="s">
        <v>1402</v>
      </c>
      <c r="D445" s="75" t="s">
        <v>1408</v>
      </c>
      <c r="E445" s="87"/>
      <c r="F445" s="39" t="str">
        <f t="shared" si="18"/>
        <v>规格：Generator Car
发电车100KW</v>
      </c>
      <c r="G445" s="93" t="s">
        <v>1404</v>
      </c>
      <c r="H445" s="36" t="s">
        <v>260</v>
      </c>
      <c r="I445" s="88">
        <v>2400</v>
      </c>
    </row>
    <row r="446" spans="1:9" s="4" customFormat="1" ht="34">
      <c r="A446" s="73" t="s">
        <v>1409</v>
      </c>
      <c r="B446" s="74" t="s">
        <v>1401</v>
      </c>
      <c r="C446" s="75" t="s">
        <v>1402</v>
      </c>
      <c r="D446" s="75" t="s">
        <v>1410</v>
      </c>
      <c r="E446" s="87"/>
      <c r="F446" s="39" t="str">
        <f t="shared" si="18"/>
        <v>规格：RGB Power Distributor
RGB 电源柜（19 芯x8ch）</v>
      </c>
      <c r="G446" s="93" t="s">
        <v>70</v>
      </c>
      <c r="H446" s="36" t="s">
        <v>260</v>
      </c>
      <c r="I446" s="88">
        <v>300</v>
      </c>
    </row>
    <row r="447" spans="1:9" s="4" customFormat="1" ht="34">
      <c r="A447" s="73" t="s">
        <v>1411</v>
      </c>
      <c r="B447" s="74" t="s">
        <v>1401</v>
      </c>
      <c r="C447" s="75" t="s">
        <v>1412</v>
      </c>
      <c r="D447" s="75" t="s">
        <v>1413</v>
      </c>
      <c r="E447" s="87"/>
      <c r="F447" s="39" t="str">
        <f t="shared" si="18"/>
        <v>规格：Stabilized Voltage Supply
稳压电源</v>
      </c>
      <c r="G447" s="74" t="s">
        <v>87</v>
      </c>
      <c r="H447" s="36" t="s">
        <v>260</v>
      </c>
      <c r="I447" s="88">
        <v>300</v>
      </c>
    </row>
    <row r="448" spans="1:9" s="4" customFormat="1" ht="34">
      <c r="A448" s="73" t="s">
        <v>1414</v>
      </c>
      <c r="B448" s="74" t="s">
        <v>1401</v>
      </c>
      <c r="C448" s="75" t="s">
        <v>1412</v>
      </c>
      <c r="D448" s="75" t="s">
        <v>1415</v>
      </c>
      <c r="E448" s="87"/>
      <c r="F448" s="39" t="str">
        <f t="shared" si="18"/>
        <v>规格：Uninterruptible Power Supply
不间断电源</v>
      </c>
      <c r="G448" s="74" t="s">
        <v>87</v>
      </c>
      <c r="H448" s="36" t="s">
        <v>260</v>
      </c>
      <c r="I448" s="88">
        <v>300</v>
      </c>
    </row>
    <row r="449" spans="1:9" s="4" customFormat="1" ht="68">
      <c r="A449" s="73" t="s">
        <v>1416</v>
      </c>
      <c r="B449" s="74" t="s">
        <v>1401</v>
      </c>
      <c r="C449" s="75" t="s">
        <v>1417</v>
      </c>
      <c r="D449" s="75" t="s">
        <v>1418</v>
      </c>
      <c r="E449" s="87"/>
      <c r="F449" s="39" t="str">
        <f t="shared" si="18"/>
        <v>规格：Cable 70mm
电缆直径70mm
100米内部不计费
大于100米按每米计费</v>
      </c>
      <c r="G449" s="74" t="s">
        <v>121</v>
      </c>
      <c r="H449" s="36" t="s">
        <v>260</v>
      </c>
      <c r="I449" s="88">
        <v>20</v>
      </c>
    </row>
    <row r="450" spans="1:9" s="5" customFormat="1" ht="68">
      <c r="A450" s="73" t="s">
        <v>1419</v>
      </c>
      <c r="B450" s="74" t="s">
        <v>1401</v>
      </c>
      <c r="C450" s="75" t="s">
        <v>1417</v>
      </c>
      <c r="D450" s="75" t="s">
        <v>1420</v>
      </c>
      <c r="E450" s="87"/>
      <c r="F450" s="39" t="str">
        <f t="shared" si="18"/>
        <v>规格：Cable 50mm
电缆直径50mm
100米内部不计费
大于100米按每米计费</v>
      </c>
      <c r="G450" s="74" t="s">
        <v>121</v>
      </c>
      <c r="H450" s="36" t="s">
        <v>260</v>
      </c>
      <c r="I450" s="88">
        <v>10</v>
      </c>
    </row>
    <row r="451" spans="1:9" s="4" customFormat="1" ht="68">
      <c r="A451" s="73" t="s">
        <v>1421</v>
      </c>
      <c r="B451" s="78" t="s">
        <v>1401</v>
      </c>
      <c r="C451" s="79" t="s">
        <v>1417</v>
      </c>
      <c r="D451" s="79" t="s">
        <v>1422</v>
      </c>
      <c r="E451" s="81"/>
      <c r="F451" s="22" t="str">
        <f t="shared" si="18"/>
        <v>规格：Cable 35/25/16/10mm
电缆直径 35/25/16/10mm
100米内部不计费
大于100米按每米计费</v>
      </c>
      <c r="G451" s="78" t="s">
        <v>121</v>
      </c>
      <c r="H451" s="23" t="s">
        <v>260</v>
      </c>
      <c r="I451" s="88">
        <v>8</v>
      </c>
    </row>
    <row r="452" spans="1:9" s="4" customFormat="1" ht="34">
      <c r="A452" s="73" t="s">
        <v>1423</v>
      </c>
      <c r="B452" s="78" t="s">
        <v>1424</v>
      </c>
      <c r="C452" s="79" t="s">
        <v>1425</v>
      </c>
      <c r="D452" s="79" t="s">
        <v>1426</v>
      </c>
      <c r="E452" s="81"/>
      <c r="F452" s="22" t="str">
        <f t="shared" si="18"/>
        <v>规格：Dry Ice Machine
数控干冰机（含20kg干冰）</v>
      </c>
      <c r="G452" s="78" t="s">
        <v>87</v>
      </c>
      <c r="H452" s="23" t="s">
        <v>260</v>
      </c>
      <c r="I452" s="88">
        <v>500</v>
      </c>
    </row>
    <row r="453" spans="1:9" s="4" customFormat="1" ht="17">
      <c r="A453" s="73" t="s">
        <v>1427</v>
      </c>
      <c r="B453" s="78" t="s">
        <v>1424</v>
      </c>
      <c r="C453" s="79" t="s">
        <v>1425</v>
      </c>
      <c r="D453" s="79" t="s">
        <v>1428</v>
      </c>
      <c r="E453" s="81"/>
      <c r="F453" s="22" t="str">
        <f t="shared" si="18"/>
        <v>规格：干冰</v>
      </c>
      <c r="G453" s="78" t="s">
        <v>1429</v>
      </c>
      <c r="H453" s="23" t="s">
        <v>260</v>
      </c>
      <c r="I453" s="88">
        <v>5</v>
      </c>
    </row>
    <row r="454" spans="1:9" s="4" customFormat="1" ht="34">
      <c r="A454" s="73" t="s">
        <v>1430</v>
      </c>
      <c r="B454" s="78" t="s">
        <v>1424</v>
      </c>
      <c r="C454" s="79" t="s">
        <v>1425</v>
      </c>
      <c r="D454" s="79" t="s">
        <v>1431</v>
      </c>
      <c r="E454" s="81" t="s">
        <v>1432</v>
      </c>
      <c r="F454" s="22" t="str">
        <f>"规格："&amp;D454&amp;","&amp;E454</f>
        <v>规格：Snow Flake Machine
雪花机,1200w</v>
      </c>
      <c r="G454" s="78" t="s">
        <v>87</v>
      </c>
      <c r="H454" s="23" t="s">
        <v>260</v>
      </c>
      <c r="I454" s="88">
        <v>200</v>
      </c>
    </row>
    <row r="455" spans="1:9" s="4" customFormat="1" ht="34">
      <c r="A455" s="73" t="s">
        <v>1433</v>
      </c>
      <c r="B455" s="78" t="s">
        <v>1424</v>
      </c>
      <c r="C455" s="79" t="s">
        <v>1425</v>
      </c>
      <c r="D455" s="79" t="s">
        <v>1434</v>
      </c>
      <c r="E455" s="81"/>
      <c r="F455" s="22" t="str">
        <f t="shared" ref="F455:F479" si="19">"规格："&amp;D455</f>
        <v>规格：Jet Spins CO2
气柱</v>
      </c>
      <c r="G455" s="78" t="s">
        <v>1435</v>
      </c>
      <c r="H455" s="23" t="s">
        <v>260</v>
      </c>
      <c r="I455" s="88">
        <v>300</v>
      </c>
    </row>
    <row r="456" spans="1:9" s="4" customFormat="1" ht="34">
      <c r="A456" s="73" t="s">
        <v>1436</v>
      </c>
      <c r="B456" s="78" t="s">
        <v>1424</v>
      </c>
      <c r="C456" s="79" t="s">
        <v>1425</v>
      </c>
      <c r="D456" s="79" t="s">
        <v>1437</v>
      </c>
      <c r="E456" s="81"/>
      <c r="F456" s="22" t="str">
        <f t="shared" si="19"/>
        <v>规格：Fog Machine
烟机、雾机</v>
      </c>
      <c r="G456" s="78" t="s">
        <v>87</v>
      </c>
      <c r="H456" s="23" t="s">
        <v>260</v>
      </c>
      <c r="I456" s="88">
        <v>200</v>
      </c>
    </row>
    <row r="457" spans="1:9" s="4" customFormat="1" ht="17">
      <c r="A457" s="73" t="s">
        <v>1438</v>
      </c>
      <c r="B457" s="78" t="s">
        <v>1424</v>
      </c>
      <c r="C457" s="79" t="s">
        <v>1425</v>
      </c>
      <c r="D457" s="101" t="s">
        <v>1439</v>
      </c>
      <c r="E457" s="81"/>
      <c r="F457" s="22" t="str">
        <f t="shared" si="19"/>
        <v>规格：彩虹机</v>
      </c>
      <c r="G457" s="78" t="s">
        <v>87</v>
      </c>
      <c r="H457" s="23" t="s">
        <v>260</v>
      </c>
      <c r="I457" s="88">
        <v>300</v>
      </c>
    </row>
    <row r="458" spans="1:9" s="4" customFormat="1" ht="17">
      <c r="A458" s="73" t="s">
        <v>1440</v>
      </c>
      <c r="B458" s="78" t="s">
        <v>1424</v>
      </c>
      <c r="C458" s="79" t="s">
        <v>1425</v>
      </c>
      <c r="D458" s="101" t="s">
        <v>1441</v>
      </c>
      <c r="E458" s="81"/>
      <c r="F458" s="22" t="str">
        <f t="shared" si="19"/>
        <v>规格：大功率彩虹机</v>
      </c>
      <c r="G458" s="78" t="s">
        <v>87</v>
      </c>
      <c r="H458" s="23" t="s">
        <v>260</v>
      </c>
      <c r="I458" s="88">
        <v>500</v>
      </c>
    </row>
    <row r="459" spans="1:9" s="4" customFormat="1" ht="17">
      <c r="A459" s="73" t="s">
        <v>1442</v>
      </c>
      <c r="B459" s="78" t="s">
        <v>1424</v>
      </c>
      <c r="C459" s="79" t="s">
        <v>1425</v>
      </c>
      <c r="D459" s="101" t="s">
        <v>1443</v>
      </c>
      <c r="E459" s="81"/>
      <c r="F459" s="22" t="str">
        <f t="shared" si="19"/>
        <v>规格：泡泡机</v>
      </c>
      <c r="G459" s="78" t="s">
        <v>87</v>
      </c>
      <c r="H459" s="23" t="s">
        <v>260</v>
      </c>
      <c r="I459" s="88">
        <v>100</v>
      </c>
    </row>
    <row r="460" spans="1:9" s="4" customFormat="1" ht="17">
      <c r="A460" s="73" t="s">
        <v>1444</v>
      </c>
      <c r="B460" s="78" t="s">
        <v>1424</v>
      </c>
      <c r="C460" s="79" t="s">
        <v>1425</v>
      </c>
      <c r="D460" s="101" t="s">
        <v>1445</v>
      </c>
      <c r="E460" s="81"/>
      <c r="F460" s="22" t="str">
        <f t="shared" si="19"/>
        <v>规格：吹纸机</v>
      </c>
      <c r="G460" s="78" t="s">
        <v>87</v>
      </c>
      <c r="H460" s="23" t="s">
        <v>260</v>
      </c>
      <c r="I460" s="88">
        <v>200</v>
      </c>
    </row>
    <row r="461" spans="1:9" s="4" customFormat="1" ht="51">
      <c r="A461" s="73" t="s">
        <v>1446</v>
      </c>
      <c r="B461" s="78" t="s">
        <v>1424</v>
      </c>
      <c r="C461" s="79" t="s">
        <v>1447</v>
      </c>
      <c r="D461" s="79" t="s">
        <v>1448</v>
      </c>
      <c r="E461" s="81"/>
      <c r="F461" s="22" t="str">
        <f t="shared" si="19"/>
        <v>规格：Electromagnetic Pendulous Curtain
电磁幕（含幕布，轻质布料）</v>
      </c>
      <c r="G461" s="78" t="s">
        <v>121</v>
      </c>
      <c r="H461" s="23" t="s">
        <v>260</v>
      </c>
      <c r="I461" s="88">
        <v>100</v>
      </c>
    </row>
    <row r="462" spans="1:9" ht="17">
      <c r="A462" s="73" t="s">
        <v>1449</v>
      </c>
      <c r="B462" s="36" t="s">
        <v>1268</v>
      </c>
      <c r="C462" s="36" t="s">
        <v>1357</v>
      </c>
      <c r="D462" s="36" t="s">
        <v>1450</v>
      </c>
      <c r="E462" s="39" t="s">
        <v>1451</v>
      </c>
      <c r="F462" s="39" t="str">
        <f>"规格："&amp;D462&amp;","&amp;E462</f>
        <v>规格：电源柜,Co2</v>
      </c>
      <c r="G462" s="36" t="s">
        <v>87</v>
      </c>
      <c r="H462" s="36" t="s">
        <v>260</v>
      </c>
      <c r="I462" s="88">
        <v>300</v>
      </c>
    </row>
    <row r="463" spans="1:9" ht="34">
      <c r="A463" s="73" t="s">
        <v>1452</v>
      </c>
      <c r="B463" s="36" t="s">
        <v>1377</v>
      </c>
      <c r="C463" s="36" t="s">
        <v>1378</v>
      </c>
      <c r="D463" s="36" t="s">
        <v>1453</v>
      </c>
      <c r="E463" s="102"/>
      <c r="F463" s="39" t="str">
        <f t="shared" ref="F463:F470" si="20">"规格："&amp;D463</f>
        <v>规格：Layer 
雷亚架-立柱</v>
      </c>
      <c r="G463" s="36" t="s">
        <v>191</v>
      </c>
      <c r="H463" s="36" t="s">
        <v>260</v>
      </c>
      <c r="I463" s="88">
        <v>10</v>
      </c>
    </row>
    <row r="464" spans="1:9" ht="34">
      <c r="A464" s="73" t="s">
        <v>1454</v>
      </c>
      <c r="B464" s="36" t="s">
        <v>1377</v>
      </c>
      <c r="C464" s="36" t="s">
        <v>1378</v>
      </c>
      <c r="D464" s="36" t="s">
        <v>1455</v>
      </c>
      <c r="E464" s="39"/>
      <c r="F464" s="39" t="str">
        <f t="shared" si="20"/>
        <v>规格：Layer 
雷亚架-横杆</v>
      </c>
      <c r="G464" s="36" t="s">
        <v>191</v>
      </c>
      <c r="H464" s="36" t="s">
        <v>260</v>
      </c>
      <c r="I464" s="88">
        <v>10</v>
      </c>
    </row>
    <row r="465" spans="1:9" ht="34">
      <c r="A465" s="73" t="s">
        <v>1456</v>
      </c>
      <c r="B465" s="36" t="s">
        <v>1377</v>
      </c>
      <c r="C465" s="36" t="s">
        <v>1378</v>
      </c>
      <c r="D465" s="36" t="s">
        <v>1457</v>
      </c>
      <c r="E465" s="39"/>
      <c r="F465" s="39" t="str">
        <f t="shared" si="20"/>
        <v>规格：Layer 
雷亚架-斜杆</v>
      </c>
      <c r="G465" s="36" t="s">
        <v>191</v>
      </c>
      <c r="H465" s="36" t="s">
        <v>260</v>
      </c>
      <c r="I465" s="88">
        <v>10</v>
      </c>
    </row>
    <row r="466" spans="1:9" ht="17">
      <c r="A466" s="73" t="s">
        <v>1458</v>
      </c>
      <c r="B466" s="36" t="s">
        <v>961</v>
      </c>
      <c r="C466" s="36" t="s">
        <v>1459</v>
      </c>
      <c r="D466" s="36" t="s">
        <v>1460</v>
      </c>
      <c r="E466" s="39"/>
      <c r="F466" s="39" t="str">
        <f t="shared" si="20"/>
        <v>规格：P6全彩屏</v>
      </c>
      <c r="G466" s="36" t="s">
        <v>67</v>
      </c>
      <c r="H466" s="36" t="s">
        <v>260</v>
      </c>
      <c r="I466" s="88">
        <v>200</v>
      </c>
    </row>
    <row r="467" spans="1:9" ht="17">
      <c r="A467" s="73" t="s">
        <v>1461</v>
      </c>
      <c r="B467" s="36" t="s">
        <v>961</v>
      </c>
      <c r="C467" s="36" t="s">
        <v>1462</v>
      </c>
      <c r="D467" s="36" t="s">
        <v>1463</v>
      </c>
      <c r="E467" s="39"/>
      <c r="F467" s="39" t="str">
        <f t="shared" si="20"/>
        <v>规格：LED:P4屏幕</v>
      </c>
      <c r="G467" s="36" t="s">
        <v>67</v>
      </c>
      <c r="H467" s="36" t="s">
        <v>260</v>
      </c>
      <c r="I467" s="88">
        <v>350</v>
      </c>
    </row>
    <row r="468" spans="1:9" ht="17">
      <c r="A468" s="73" t="s">
        <v>1464</v>
      </c>
      <c r="B468" s="36" t="s">
        <v>961</v>
      </c>
      <c r="C468" s="36" t="s">
        <v>1462</v>
      </c>
      <c r="D468" s="36" t="s">
        <v>1465</v>
      </c>
      <c r="E468" s="39"/>
      <c r="F468" s="39" t="str">
        <f t="shared" si="20"/>
        <v>规格：LED:P5屏幕</v>
      </c>
      <c r="G468" s="36" t="s">
        <v>67</v>
      </c>
      <c r="H468" s="36" t="s">
        <v>260</v>
      </c>
      <c r="I468" s="88">
        <v>300</v>
      </c>
    </row>
    <row r="469" spans="1:9" ht="17">
      <c r="A469" s="73" t="s">
        <v>1466</v>
      </c>
      <c r="B469" s="36" t="s">
        <v>961</v>
      </c>
      <c r="C469" s="36" t="s">
        <v>1467</v>
      </c>
      <c r="D469" s="36" t="s">
        <v>1468</v>
      </c>
      <c r="E469" s="39"/>
      <c r="F469" s="39" t="str">
        <f t="shared" si="20"/>
        <v>规格：46寸</v>
      </c>
      <c r="G469" s="36" t="s">
        <v>87</v>
      </c>
      <c r="H469" s="36" t="s">
        <v>260</v>
      </c>
      <c r="I469" s="88">
        <v>800</v>
      </c>
    </row>
    <row r="470" spans="1:9" ht="17">
      <c r="A470" s="73" t="s">
        <v>1469</v>
      </c>
      <c r="B470" s="36" t="s">
        <v>961</v>
      </c>
      <c r="C470" s="36" t="s">
        <v>1467</v>
      </c>
      <c r="D470" s="36" t="s">
        <v>1470</v>
      </c>
      <c r="E470" s="39"/>
      <c r="F470" s="39" t="str">
        <f t="shared" si="20"/>
        <v>规格：55寸</v>
      </c>
      <c r="G470" s="36" t="s">
        <v>87</v>
      </c>
      <c r="H470" s="36" t="s">
        <v>260</v>
      </c>
      <c r="I470" s="88">
        <v>1000</v>
      </c>
    </row>
    <row r="471" spans="1:9" ht="17">
      <c r="A471" s="73" t="s">
        <v>1471</v>
      </c>
      <c r="B471" s="36" t="s">
        <v>961</v>
      </c>
      <c r="C471" s="36" t="s">
        <v>1472</v>
      </c>
      <c r="D471" s="36" t="s">
        <v>1472</v>
      </c>
      <c r="E471" s="39" t="s">
        <v>1473</v>
      </c>
      <c r="F471" s="39" t="str">
        <f t="shared" ref="F471:F473" si="21">"规格："&amp;D471&amp;","&amp;E471</f>
        <v>规格：无人机,品牌：大疆</v>
      </c>
      <c r="G471" s="36" t="s">
        <v>87</v>
      </c>
      <c r="H471" s="36" t="s">
        <v>260</v>
      </c>
      <c r="I471" s="88">
        <v>1500</v>
      </c>
    </row>
    <row r="472" spans="1:9" ht="17">
      <c r="A472" s="73" t="s">
        <v>1474</v>
      </c>
      <c r="B472" s="36" t="s">
        <v>1475</v>
      </c>
      <c r="C472" s="36" t="s">
        <v>1476</v>
      </c>
      <c r="D472" s="36" t="s">
        <v>1477</v>
      </c>
      <c r="E472" s="39" t="s">
        <v>1478</v>
      </c>
      <c r="F472" s="39" t="str">
        <f t="shared" si="21"/>
        <v>规格：中央控制器,BOSCH</v>
      </c>
      <c r="G472" s="36" t="s">
        <v>87</v>
      </c>
      <c r="H472" s="36" t="s">
        <v>260</v>
      </c>
      <c r="I472" s="88">
        <v>200</v>
      </c>
    </row>
    <row r="473" spans="1:9" ht="17">
      <c r="A473" s="73" t="s">
        <v>1479</v>
      </c>
      <c r="B473" s="36" t="s">
        <v>1475</v>
      </c>
      <c r="C473" s="36" t="s">
        <v>1476</v>
      </c>
      <c r="D473" s="36" t="s">
        <v>1480</v>
      </c>
      <c r="E473" s="39" t="s">
        <v>1478</v>
      </c>
      <c r="F473" s="39" t="str">
        <f t="shared" si="21"/>
        <v>规格：译员台,BOSCH</v>
      </c>
      <c r="G473" s="36" t="s">
        <v>87</v>
      </c>
      <c r="H473" s="36" t="s">
        <v>260</v>
      </c>
      <c r="I473" s="88">
        <v>350</v>
      </c>
    </row>
    <row r="474" spans="1:9" s="4" customFormat="1" ht="51">
      <c r="A474" s="73" t="s">
        <v>1481</v>
      </c>
      <c r="B474" s="74" t="s">
        <v>1475</v>
      </c>
      <c r="C474" s="75" t="s">
        <v>1476</v>
      </c>
      <c r="D474" s="75" t="s">
        <v>1482</v>
      </c>
      <c r="E474" s="87"/>
      <c r="F474" s="39" t="str">
        <f>"规格："&amp;D474</f>
        <v>规格：Transmitter
主机</v>
      </c>
      <c r="G474" s="93" t="s">
        <v>87</v>
      </c>
      <c r="H474" s="36" t="s">
        <v>260</v>
      </c>
      <c r="I474" s="88">
        <v>400</v>
      </c>
    </row>
    <row r="475" spans="1:9" s="4" customFormat="1" ht="51">
      <c r="A475" s="73" t="s">
        <v>1483</v>
      </c>
      <c r="B475" s="74" t="s">
        <v>1475</v>
      </c>
      <c r="C475" s="75" t="s">
        <v>1476</v>
      </c>
      <c r="D475" s="75" t="s">
        <v>1484</v>
      </c>
      <c r="E475" s="87"/>
      <c r="F475" s="39" t="str">
        <f t="shared" si="19"/>
        <v>规格：Radiation Machine (2 set)
辐射器（2 块为一套）</v>
      </c>
      <c r="G475" s="93" t="s">
        <v>92</v>
      </c>
      <c r="H475" s="36" t="s">
        <v>260</v>
      </c>
      <c r="I475" s="88">
        <v>400</v>
      </c>
    </row>
    <row r="476" spans="1:9" s="4" customFormat="1" ht="51">
      <c r="A476" s="73" t="s">
        <v>1485</v>
      </c>
      <c r="B476" s="74" t="s">
        <v>1475</v>
      </c>
      <c r="C476" s="75" t="s">
        <v>1476</v>
      </c>
      <c r="D476" s="75" t="s">
        <v>1486</v>
      </c>
      <c r="E476" s="87"/>
      <c r="F476" s="39" t="str">
        <f t="shared" si="19"/>
        <v>规格：Translating Machine (2ch)
翻译器（每台2 路）</v>
      </c>
      <c r="G476" s="93" t="s">
        <v>87</v>
      </c>
      <c r="H476" s="36" t="s">
        <v>260</v>
      </c>
      <c r="I476" s="88">
        <v>220</v>
      </c>
    </row>
    <row r="477" spans="1:9" s="4" customFormat="1" ht="51">
      <c r="A477" s="73" t="s">
        <v>1487</v>
      </c>
      <c r="B477" s="74" t="s">
        <v>1475</v>
      </c>
      <c r="C477" s="75" t="s">
        <v>1476</v>
      </c>
      <c r="D477" s="75" t="s">
        <v>1488</v>
      </c>
      <c r="E477" s="87"/>
      <c r="F477" s="39" t="str">
        <f t="shared" si="19"/>
        <v>规格：Receiver
耳机</v>
      </c>
      <c r="G477" s="93" t="s">
        <v>70</v>
      </c>
      <c r="H477" s="36" t="s">
        <v>260</v>
      </c>
      <c r="I477" s="88">
        <v>23</v>
      </c>
    </row>
    <row r="478" spans="1:9" s="4" customFormat="1" ht="51">
      <c r="A478" s="73" t="s">
        <v>1489</v>
      </c>
      <c r="B478" s="74" t="s">
        <v>1475</v>
      </c>
      <c r="C478" s="75" t="s">
        <v>1476</v>
      </c>
      <c r="D478" s="75" t="s">
        <v>1490</v>
      </c>
      <c r="E478" s="87"/>
      <c r="F478" s="39" t="str">
        <f t="shared" si="19"/>
        <v>规格：Interpretation Room
同声传译室(普通级)</v>
      </c>
      <c r="G478" s="74" t="s">
        <v>45</v>
      </c>
      <c r="H478" s="36" t="s">
        <v>260</v>
      </c>
      <c r="I478" s="88">
        <v>500</v>
      </c>
    </row>
    <row r="479" spans="1:9" s="4" customFormat="1" ht="34">
      <c r="A479" s="73" t="s">
        <v>1491</v>
      </c>
      <c r="B479" s="78" t="s">
        <v>1475</v>
      </c>
      <c r="C479" s="79" t="s">
        <v>1492</v>
      </c>
      <c r="D479" s="79" t="s">
        <v>1493</v>
      </c>
      <c r="E479" s="81"/>
      <c r="F479" s="22" t="str">
        <f t="shared" si="19"/>
        <v>规格：手拉手会议系统话筒</v>
      </c>
      <c r="G479" s="78" t="s">
        <v>70</v>
      </c>
      <c r="H479" s="23" t="s">
        <v>260</v>
      </c>
      <c r="I479" s="88">
        <v>150</v>
      </c>
    </row>
    <row r="480" spans="1:9" s="4" customFormat="1" ht="34">
      <c r="A480" s="73" t="s">
        <v>1494</v>
      </c>
      <c r="B480" s="78" t="s">
        <v>1475</v>
      </c>
      <c r="C480" s="103" t="s">
        <v>1495</v>
      </c>
      <c r="D480" s="103" t="s">
        <v>1496</v>
      </c>
      <c r="E480" s="104" t="s">
        <v>1497</v>
      </c>
      <c r="F480" s="22" t="str">
        <f>"规格："&amp;D480&amp;","&amp;E480</f>
        <v>规格：音频扩展器,同传音频输出设备（常用于同传音源提取）</v>
      </c>
      <c r="G480" s="103" t="s">
        <v>70</v>
      </c>
      <c r="H480" s="23" t="s">
        <v>260</v>
      </c>
      <c r="I480" s="88">
        <v>650</v>
      </c>
    </row>
    <row r="481" spans="1:9" s="8" customFormat="1" ht="51">
      <c r="A481" s="73" t="s">
        <v>1498</v>
      </c>
      <c r="B481" s="66" t="s">
        <v>1499</v>
      </c>
      <c r="C481" s="66" t="s">
        <v>1500</v>
      </c>
      <c r="D481" s="66" t="s">
        <v>1501</v>
      </c>
      <c r="E481" s="56" t="s">
        <v>1502</v>
      </c>
      <c r="F481" s="22" t="str">
        <f t="shared" ref="F481:F483" si="22">"规格："&amp;D481&amp;","&amp;E481</f>
        <v>规格：高清摄像机,Panasonic P2HXP-600MC或相同档次（广播级摄像机，可做单机使用，假讯）</v>
      </c>
      <c r="G481" s="105" t="s">
        <v>1503</v>
      </c>
      <c r="H481" s="23" t="s">
        <v>260</v>
      </c>
      <c r="I481" s="88">
        <v>1380</v>
      </c>
    </row>
    <row r="482" spans="1:9" s="8" customFormat="1" ht="51">
      <c r="A482" s="73" t="s">
        <v>1504</v>
      </c>
      <c r="B482" s="66" t="s">
        <v>1499</v>
      </c>
      <c r="C482" s="66" t="s">
        <v>1505</v>
      </c>
      <c r="D482" s="66" t="s">
        <v>1501</v>
      </c>
      <c r="E482" s="56" t="s">
        <v>1506</v>
      </c>
      <c r="F482" s="22" t="str">
        <f t="shared" si="22"/>
        <v>规格：高清摄像机,Sony2580或相同档次（广播级讯道设备，不可做单机使用，真讯）</v>
      </c>
      <c r="G482" s="105" t="s">
        <v>1503</v>
      </c>
      <c r="H482" s="23" t="s">
        <v>260</v>
      </c>
      <c r="I482" s="88">
        <v>2500</v>
      </c>
    </row>
    <row r="483" spans="1:9" s="8" customFormat="1" ht="51">
      <c r="A483" s="73" t="s">
        <v>1507</v>
      </c>
      <c r="B483" s="66" t="s">
        <v>1499</v>
      </c>
      <c r="C483" s="66" t="s">
        <v>1505</v>
      </c>
      <c r="D483" s="66" t="s">
        <v>1508</v>
      </c>
      <c r="E483" s="56" t="s">
        <v>1509</v>
      </c>
      <c r="F483" s="22" t="str">
        <f t="shared" si="22"/>
        <v>规格：高清切换台,CCU讯道系统（1ME Panasonic AV-HS410），切换台1个、监视器+线缆</v>
      </c>
      <c r="G483" s="105" t="s">
        <v>1510</v>
      </c>
      <c r="H483" s="23" t="s">
        <v>260</v>
      </c>
      <c r="I483" s="88">
        <v>2000</v>
      </c>
    </row>
    <row r="484" spans="1:9" s="8" customFormat="1" ht="17">
      <c r="A484" s="73" t="s">
        <v>1511</v>
      </c>
      <c r="B484" s="66" t="s">
        <v>1499</v>
      </c>
      <c r="C484" s="66" t="s">
        <v>1512</v>
      </c>
      <c r="D484" s="57" t="s">
        <v>1513</v>
      </c>
      <c r="E484" s="106"/>
      <c r="F484" s="22" t="str">
        <f>"规格："&amp;D484</f>
        <v>规格：Jimmy Dolly 轨道车</v>
      </c>
      <c r="G484" s="105" t="s">
        <v>1514</v>
      </c>
      <c r="H484" s="23" t="s">
        <v>260</v>
      </c>
      <c r="I484" s="88">
        <v>1950</v>
      </c>
    </row>
    <row r="485" spans="1:9" s="8" customFormat="1" ht="17">
      <c r="A485" s="73" t="s">
        <v>1515</v>
      </c>
      <c r="B485" s="66" t="s">
        <v>1499</v>
      </c>
      <c r="C485" s="66" t="s">
        <v>1512</v>
      </c>
      <c r="D485" s="57" t="s">
        <v>1516</v>
      </c>
      <c r="E485" s="106"/>
      <c r="F485" s="22" t="str">
        <f>"规格："&amp;D485</f>
        <v>规格：斯坦尼康稳定器</v>
      </c>
      <c r="G485" s="105" t="s">
        <v>1517</v>
      </c>
      <c r="H485" s="23" t="s">
        <v>260</v>
      </c>
      <c r="I485" s="88">
        <v>1700</v>
      </c>
    </row>
    <row r="486" spans="1:9" s="8" customFormat="1" ht="17">
      <c r="A486" s="73" t="s">
        <v>1518</v>
      </c>
      <c r="B486" s="66" t="s">
        <v>1499</v>
      </c>
      <c r="C486" s="66" t="s">
        <v>1512</v>
      </c>
      <c r="D486" s="57" t="s">
        <v>1519</v>
      </c>
      <c r="E486" s="106"/>
      <c r="F486" s="22" t="str">
        <f>"规格："&amp;D486</f>
        <v>规格：无线微波传输器30-80M</v>
      </c>
      <c r="G486" s="105" t="s">
        <v>1517</v>
      </c>
      <c r="H486" s="23" t="s">
        <v>260</v>
      </c>
      <c r="I486" s="88">
        <v>1800</v>
      </c>
    </row>
    <row r="487" spans="1:9" s="8" customFormat="1" ht="34">
      <c r="A487" s="73" t="s">
        <v>1520</v>
      </c>
      <c r="B487" s="66" t="s">
        <v>1499</v>
      </c>
      <c r="C487" s="66" t="s">
        <v>1512</v>
      </c>
      <c r="D487" s="57" t="s">
        <v>1521</v>
      </c>
      <c r="E487" s="106" t="s">
        <v>1522</v>
      </c>
      <c r="F487" s="22" t="str">
        <f>"规格："&amp;D487&amp;","&amp;E487</f>
        <v>规格：无线微波传输器1KM以内,LINK L1500/L2174</v>
      </c>
      <c r="G487" s="105" t="s">
        <v>1517</v>
      </c>
      <c r="H487" s="23" t="s">
        <v>260</v>
      </c>
      <c r="I487" s="88">
        <v>2500</v>
      </c>
    </row>
    <row r="488" spans="1:9" s="9" customFormat="1" ht="17">
      <c r="A488" s="73" t="s">
        <v>1523</v>
      </c>
      <c r="B488" s="107" t="s">
        <v>1499</v>
      </c>
      <c r="C488" s="108" t="s">
        <v>1524</v>
      </c>
      <c r="D488" s="109" t="s">
        <v>1525</v>
      </c>
      <c r="E488" s="106"/>
      <c r="F488" s="22" t="str">
        <f>"规格："&amp;D488</f>
        <v>规格：sdi采集卡</v>
      </c>
      <c r="G488" s="108" t="s">
        <v>1526</v>
      </c>
      <c r="H488" s="23" t="s">
        <v>260</v>
      </c>
      <c r="I488" s="88">
        <v>200</v>
      </c>
    </row>
    <row r="489" spans="1:9" s="9" customFormat="1" ht="17">
      <c r="A489" s="73" t="s">
        <v>1527</v>
      </c>
      <c r="B489" s="107" t="s">
        <v>1499</v>
      </c>
      <c r="C489" s="108" t="s">
        <v>1528</v>
      </c>
      <c r="D489" s="109" t="s">
        <v>1529</v>
      </c>
      <c r="E489" s="106"/>
      <c r="F489" s="22" t="str">
        <f>"规格："&amp;D489</f>
        <v>规格：国产信号采集及编码上传设备</v>
      </c>
      <c r="G489" s="108" t="s">
        <v>1530</v>
      </c>
      <c r="H489" s="23" t="s">
        <v>260</v>
      </c>
      <c r="I489" s="88">
        <v>1911</v>
      </c>
    </row>
    <row r="490" spans="1:9" s="9" customFormat="1" ht="17">
      <c r="A490" s="73" t="s">
        <v>1531</v>
      </c>
      <c r="B490" s="107" t="s">
        <v>1499</v>
      </c>
      <c r="C490" s="108" t="s">
        <v>1528</v>
      </c>
      <c r="D490" s="109" t="s">
        <v>1532</v>
      </c>
      <c r="E490" s="106"/>
      <c r="F490" s="22" t="str">
        <f>"规格："&amp;D490</f>
        <v>规格：进口信号采集及编码上传设备</v>
      </c>
      <c r="G490" s="108" t="s">
        <v>1530</v>
      </c>
      <c r="H490" s="23" t="s">
        <v>260</v>
      </c>
      <c r="I490" s="88">
        <v>2000</v>
      </c>
    </row>
    <row r="491" spans="1:9" s="9" customFormat="1" ht="17">
      <c r="A491" s="73" t="s">
        <v>1533</v>
      </c>
      <c r="B491" s="107" t="s">
        <v>1499</v>
      </c>
      <c r="C491" s="108" t="s">
        <v>1534</v>
      </c>
      <c r="D491" s="109" t="s">
        <v>1535</v>
      </c>
      <c r="E491" s="106"/>
      <c r="F491" s="22" t="str">
        <f>"规格："&amp;D491</f>
        <v>规格：4G传输设备</v>
      </c>
      <c r="G491" s="108" t="s">
        <v>1530</v>
      </c>
      <c r="H491" s="23" t="s">
        <v>260</v>
      </c>
      <c r="I491" s="88">
        <v>500</v>
      </c>
    </row>
    <row r="492" spans="1:9" s="9" customFormat="1" ht="34">
      <c r="A492" s="73" t="s">
        <v>1536</v>
      </c>
      <c r="B492" s="66" t="s">
        <v>1537</v>
      </c>
      <c r="C492" s="110" t="s">
        <v>1538</v>
      </c>
      <c r="D492" s="66" t="s">
        <v>1539</v>
      </c>
      <c r="E492" s="56" t="s">
        <v>1540</v>
      </c>
      <c r="F492" s="22" t="str">
        <f>"规格："&amp;D492&amp;","&amp;E492</f>
        <v>规格：8米摄像摇臂,每场为2天，每增加1天按0.5场计费</v>
      </c>
      <c r="G492" s="105" t="s">
        <v>1541</v>
      </c>
      <c r="H492" s="23" t="s">
        <v>260</v>
      </c>
      <c r="I492" s="88">
        <v>2000</v>
      </c>
    </row>
    <row r="493" spans="1:9" s="9" customFormat="1" ht="34">
      <c r="A493" s="73" t="s">
        <v>1542</v>
      </c>
      <c r="B493" s="66" t="s">
        <v>1537</v>
      </c>
      <c r="C493" s="110" t="s">
        <v>1538</v>
      </c>
      <c r="D493" s="66" t="s">
        <v>1543</v>
      </c>
      <c r="E493" s="56" t="s">
        <v>1540</v>
      </c>
      <c r="F493" s="22" t="str">
        <f>"规格："&amp;D493&amp;","&amp;E493</f>
        <v>规格：10米摄像摇臂,每场为2天，每增加1天按0.5场计费</v>
      </c>
      <c r="G493" s="105" t="s">
        <v>1541</v>
      </c>
      <c r="H493" s="23" t="s">
        <v>260</v>
      </c>
      <c r="I493" s="88">
        <v>2500</v>
      </c>
    </row>
    <row r="494" spans="1:9" s="9" customFormat="1" ht="34">
      <c r="A494" s="73" t="s">
        <v>1544</v>
      </c>
      <c r="B494" s="66" t="s">
        <v>1537</v>
      </c>
      <c r="C494" s="110" t="s">
        <v>1538</v>
      </c>
      <c r="D494" s="66" t="s">
        <v>1545</v>
      </c>
      <c r="E494" s="56" t="s">
        <v>1540</v>
      </c>
      <c r="F494" s="22" t="str">
        <f>"规格："&amp;D494&amp;","&amp;E494</f>
        <v>规格：15米摄像摇臂,每场为2天，每增加1天按0.5场计费</v>
      </c>
      <c r="G494" s="105" t="s">
        <v>1541</v>
      </c>
      <c r="H494" s="23" t="s">
        <v>260</v>
      </c>
      <c r="I494" s="88">
        <v>3000</v>
      </c>
    </row>
    <row r="495" spans="1:9" s="9" customFormat="1" ht="17">
      <c r="A495" s="73" t="s">
        <v>1546</v>
      </c>
      <c r="B495" s="66" t="s">
        <v>1547</v>
      </c>
      <c r="C495" s="107" t="s">
        <v>1548</v>
      </c>
      <c r="D495" s="107" t="s">
        <v>1549</v>
      </c>
      <c r="E495" s="106"/>
      <c r="F495" s="22" t="str">
        <f>"规格："&amp;D495</f>
        <v>规格：租赁</v>
      </c>
      <c r="G495" s="107" t="s">
        <v>1550</v>
      </c>
      <c r="H495" s="23" t="s">
        <v>260</v>
      </c>
      <c r="I495" s="88">
        <v>150</v>
      </c>
    </row>
    <row r="496" spans="1:9" s="9" customFormat="1" ht="34">
      <c r="A496" s="73" t="s">
        <v>1551</v>
      </c>
      <c r="B496" s="66" t="s">
        <v>1547</v>
      </c>
      <c r="C496" s="107" t="s">
        <v>1552</v>
      </c>
      <c r="D496" s="107" t="s">
        <v>1553</v>
      </c>
      <c r="E496" s="106" t="s">
        <v>1176</v>
      </c>
      <c r="F496" s="22" t="str">
        <f>"规格："&amp;D496&amp;","&amp;E496</f>
        <v>规格：液晶触摸屏，含二维条码读取器及取卡口,17寸以上</v>
      </c>
      <c r="G496" s="107" t="s">
        <v>1550</v>
      </c>
      <c r="H496" s="23" t="s">
        <v>260</v>
      </c>
      <c r="I496" s="88">
        <v>1200</v>
      </c>
    </row>
    <row r="497" spans="1:9" s="9" customFormat="1" ht="17">
      <c r="A497" s="73" t="s">
        <v>1554</v>
      </c>
      <c r="B497" s="90" t="s">
        <v>1547</v>
      </c>
      <c r="C497" s="111" t="s">
        <v>1555</v>
      </c>
      <c r="D497" s="111" t="s">
        <v>1556</v>
      </c>
      <c r="E497" s="112"/>
      <c r="F497" s="39" t="str">
        <f>"规格："&amp;D497</f>
        <v>规格：用于门禁等</v>
      </c>
      <c r="G497" s="111" t="s">
        <v>1550</v>
      </c>
      <c r="H497" s="36" t="s">
        <v>260</v>
      </c>
      <c r="I497" s="88">
        <v>300</v>
      </c>
    </row>
    <row r="498" spans="1:9" s="9" customFormat="1" ht="17">
      <c r="A498" s="73" t="s">
        <v>1557</v>
      </c>
      <c r="B498" s="90" t="s">
        <v>1547</v>
      </c>
      <c r="C498" s="111" t="s">
        <v>1558</v>
      </c>
      <c r="D498" s="111" t="s">
        <v>1556</v>
      </c>
      <c r="E498" s="112"/>
      <c r="F498" s="39" t="str">
        <f>"规格："&amp;D498</f>
        <v>规格：用于门禁等</v>
      </c>
      <c r="G498" s="111" t="s">
        <v>1550</v>
      </c>
      <c r="H498" s="36" t="s">
        <v>260</v>
      </c>
      <c r="I498" s="88">
        <v>500</v>
      </c>
    </row>
    <row r="499" spans="1:9">
      <c r="A499" s="319" t="s">
        <v>1559</v>
      </c>
      <c r="B499" s="319"/>
      <c r="C499" s="319"/>
      <c r="D499" s="319"/>
      <c r="E499" s="319"/>
      <c r="F499" s="319"/>
      <c r="G499" s="319"/>
      <c r="H499" s="319"/>
      <c r="I499" s="17"/>
    </row>
    <row r="500" spans="1:9" ht="51">
      <c r="A500" s="113" t="s">
        <v>1560</v>
      </c>
      <c r="B500" s="114" t="s">
        <v>1561</v>
      </c>
      <c r="C500" s="115" t="s">
        <v>1562</v>
      </c>
      <c r="D500" s="116" t="s">
        <v>1563</v>
      </c>
      <c r="E500" s="117" t="s">
        <v>1564</v>
      </c>
      <c r="F500" s="22" t="str">
        <f t="shared" ref="F500:F509" si="23">"规格："&amp;D500&amp;","&amp;E500</f>
        <v>规格：活动流程相关视频素材包装及剪辑,现有素材+包含简单后期渲染输出，开场3分钟以内，串场1分钟以内</v>
      </c>
      <c r="G500" s="114" t="s">
        <v>1565</v>
      </c>
      <c r="H500" s="23" t="s">
        <v>260</v>
      </c>
      <c r="I500" s="88">
        <v>200</v>
      </c>
    </row>
    <row r="501" spans="1:9" ht="34">
      <c r="A501" s="113" t="s">
        <v>1566</v>
      </c>
      <c r="B501" s="114" t="s">
        <v>1561</v>
      </c>
      <c r="C501" s="115" t="s">
        <v>1562</v>
      </c>
      <c r="D501" s="116" t="s">
        <v>1567</v>
      </c>
      <c r="E501" s="117" t="s">
        <v>1568</v>
      </c>
      <c r="F501" s="22" t="str">
        <f t="shared" si="23"/>
        <v>规格：活动内容快速剪辑,拍摄结束后2小时内完成快速剪辑</v>
      </c>
      <c r="G501" s="114" t="s">
        <v>182</v>
      </c>
      <c r="H501" s="23" t="s">
        <v>260</v>
      </c>
      <c r="I501" s="88">
        <v>3000</v>
      </c>
    </row>
    <row r="502" spans="1:9" ht="68">
      <c r="A502" s="113" t="s">
        <v>1569</v>
      </c>
      <c r="B502" s="114" t="s">
        <v>1561</v>
      </c>
      <c r="C502" s="115" t="s">
        <v>1570</v>
      </c>
      <c r="D502" s="116" t="s">
        <v>1571</v>
      </c>
      <c r="E502" s="117" t="s">
        <v>1572</v>
      </c>
      <c r="F502" s="22" t="str">
        <f t="shared" si="23"/>
        <v>规格：keynote,发布会使用的keynote演示
（通过macOS内置的Quartz等图形、图片字体及真三维技术，对内容进行内页设计及动画制作）</v>
      </c>
      <c r="G502" s="114" t="s">
        <v>1573</v>
      </c>
      <c r="H502" s="23" t="s">
        <v>260</v>
      </c>
      <c r="I502" s="88">
        <v>800</v>
      </c>
    </row>
    <row r="503" spans="1:9" ht="34">
      <c r="A503" s="113" t="s">
        <v>1574</v>
      </c>
      <c r="B503" s="66" t="s">
        <v>1561</v>
      </c>
      <c r="C503" s="66" t="s">
        <v>1575</v>
      </c>
      <c r="D503" s="118" t="s">
        <v>1576</v>
      </c>
      <c r="E503" s="56" t="s">
        <v>1577</v>
      </c>
      <c r="F503" s="22" t="str">
        <f t="shared" si="23"/>
        <v>规格：交互界面设计师,人员劳务费。不含住宿、交通、补贴等费用，每天不超过8小时</v>
      </c>
      <c r="G503" s="105" t="s">
        <v>1578</v>
      </c>
      <c r="H503" s="23" t="s">
        <v>260</v>
      </c>
      <c r="I503" s="88">
        <v>1300</v>
      </c>
    </row>
    <row r="504" spans="1:9" s="9" customFormat="1" ht="34">
      <c r="A504" s="113" t="s">
        <v>1579</v>
      </c>
      <c r="B504" s="66" t="s">
        <v>1561</v>
      </c>
      <c r="C504" s="66" t="s">
        <v>1580</v>
      </c>
      <c r="D504" s="118" t="s">
        <v>1581</v>
      </c>
      <c r="E504" s="56" t="s">
        <v>1577</v>
      </c>
      <c r="F504" s="22" t="str">
        <f t="shared" si="23"/>
        <v>规格：交互工程师,人员劳务费。不含住宿、交通、补贴等费用，每天不超过8小时</v>
      </c>
      <c r="G504" s="105" t="s">
        <v>1578</v>
      </c>
      <c r="H504" s="23" t="s">
        <v>260</v>
      </c>
      <c r="I504" s="88">
        <v>950</v>
      </c>
    </row>
    <row r="505" spans="1:9" s="10" customFormat="1" ht="68">
      <c r="A505" s="119" t="s">
        <v>214</v>
      </c>
      <c r="B505" s="120" t="s">
        <v>210</v>
      </c>
      <c r="C505" s="28" t="s">
        <v>1582</v>
      </c>
      <c r="D505" s="121" t="s">
        <v>1583</v>
      </c>
      <c r="E505" s="122" t="s">
        <v>1584</v>
      </c>
      <c r="F505" s="27" t="str">
        <f t="shared" si="23"/>
        <v>规格：普通数字摄影,人员劳务费及基础拍摄设备。不含住宿、交通、补贴等费用，每场不超过8小时
彩排按每人0.5场收费</v>
      </c>
      <c r="G505" s="123" t="s">
        <v>1585</v>
      </c>
      <c r="H505" s="28" t="s">
        <v>260</v>
      </c>
      <c r="I505" s="134">
        <v>2500</v>
      </c>
    </row>
    <row r="506" spans="1:9" ht="34">
      <c r="A506" s="113" t="s">
        <v>1586</v>
      </c>
      <c r="B506" s="124" t="s">
        <v>210</v>
      </c>
      <c r="C506" s="36" t="s">
        <v>1582</v>
      </c>
      <c r="D506" s="125" t="s">
        <v>1587</v>
      </c>
      <c r="E506" s="126" t="s">
        <v>1588</v>
      </c>
      <c r="F506" s="39" t="str">
        <f t="shared" si="23"/>
        <v>规格：延时摄影,人员劳务费及基础拍摄设备。不含住宿、交通、补贴等费用</v>
      </c>
      <c r="G506" s="127" t="s">
        <v>1585</v>
      </c>
      <c r="H506" s="36" t="s">
        <v>260</v>
      </c>
      <c r="I506" s="88">
        <v>2000</v>
      </c>
    </row>
    <row r="507" spans="1:9" ht="68">
      <c r="A507" s="128" t="s">
        <v>1589</v>
      </c>
      <c r="B507" s="124" t="s">
        <v>210</v>
      </c>
      <c r="C507" s="36" t="s">
        <v>1537</v>
      </c>
      <c r="D507" s="125" t="s">
        <v>1590</v>
      </c>
      <c r="E507" s="126" t="s">
        <v>1584</v>
      </c>
      <c r="F507" s="39" t="str">
        <f t="shared" si="23"/>
        <v>规格：普通数字视频拍摄,人员劳务费及基础拍摄设备。不含住宿、交通、补贴等费用，每场不超过8小时
彩排按每人0.5场收费</v>
      </c>
      <c r="G507" s="127" t="s">
        <v>1585</v>
      </c>
      <c r="H507" s="36" t="s">
        <v>260</v>
      </c>
      <c r="I507" s="88">
        <v>2500</v>
      </c>
    </row>
    <row r="508" spans="1:9" ht="51">
      <c r="A508" s="113" t="s">
        <v>1591</v>
      </c>
      <c r="B508" s="124" t="s">
        <v>210</v>
      </c>
      <c r="C508" s="36" t="s">
        <v>1537</v>
      </c>
      <c r="D508" s="125" t="s">
        <v>1592</v>
      </c>
      <c r="E508" s="126" t="s">
        <v>1593</v>
      </c>
      <c r="F508" s="39" t="str">
        <f t="shared" si="23"/>
        <v>规格：航拍,飞手人员劳务费。不含住宿、交通、补贴等费用，每场不超过8小时
彩排按每人0.5场收费</v>
      </c>
      <c r="G508" s="127" t="s">
        <v>1585</v>
      </c>
      <c r="H508" s="36" t="s">
        <v>260</v>
      </c>
      <c r="I508" s="88">
        <v>3000</v>
      </c>
    </row>
    <row r="509" spans="1:9" ht="51">
      <c r="A509" s="113" t="s">
        <v>1594</v>
      </c>
      <c r="B509" s="124" t="s">
        <v>210</v>
      </c>
      <c r="C509" s="36" t="s">
        <v>1595</v>
      </c>
      <c r="D509" s="125" t="s">
        <v>1596</v>
      </c>
      <c r="E509" s="126" t="s">
        <v>1597</v>
      </c>
      <c r="F509" s="39" t="str">
        <f t="shared" si="23"/>
        <v>规格：导播人员,人员劳务费。不含住宿、交通、补贴等费用，每场不超过8小时
彩排按每人0.5场收费</v>
      </c>
      <c r="G509" s="127" t="s">
        <v>1578</v>
      </c>
      <c r="H509" s="36" t="s">
        <v>260</v>
      </c>
      <c r="I509" s="88">
        <v>3500</v>
      </c>
    </row>
    <row r="510" spans="1:9" ht="17">
      <c r="A510" s="128" t="s">
        <v>1598</v>
      </c>
      <c r="B510" s="124" t="s">
        <v>210</v>
      </c>
      <c r="C510" s="36" t="s">
        <v>1599</v>
      </c>
      <c r="D510" s="125" t="s">
        <v>1600</v>
      </c>
      <c r="E510" s="126"/>
      <c r="F510" s="39" t="s">
        <v>1601</v>
      </c>
      <c r="G510" s="127" t="s">
        <v>1585</v>
      </c>
      <c r="H510" s="36" t="s">
        <v>260</v>
      </c>
      <c r="I510" s="88">
        <v>2500</v>
      </c>
    </row>
    <row r="511" spans="1:9" s="2" customFormat="1" ht="34">
      <c r="A511" s="129" t="s">
        <v>133</v>
      </c>
      <c r="B511" s="130" t="s">
        <v>1602</v>
      </c>
      <c r="C511" s="130" t="s">
        <v>153</v>
      </c>
      <c r="D511" s="131" t="s">
        <v>1603</v>
      </c>
      <c r="E511" s="132" t="s">
        <v>1604</v>
      </c>
      <c r="F511" s="43" t="str">
        <f t="shared" ref="F511:F571" si="24">"规格："&amp;D511&amp;","&amp;E511</f>
        <v>规格：搭建人工,人员劳务费。每场不超过8小时</v>
      </c>
      <c r="G511" s="133" t="s">
        <v>1585</v>
      </c>
      <c r="H511" s="44" t="s">
        <v>260</v>
      </c>
      <c r="I511" s="89">
        <v>300</v>
      </c>
    </row>
    <row r="512" spans="1:9" ht="51">
      <c r="A512" s="128" t="s">
        <v>1605</v>
      </c>
      <c r="B512" s="124" t="s">
        <v>1602</v>
      </c>
      <c r="C512" s="124" t="s">
        <v>1606</v>
      </c>
      <c r="D512" s="125" t="s">
        <v>1607</v>
      </c>
      <c r="E512" s="126" t="s">
        <v>1608</v>
      </c>
      <c r="F512" s="39" t="str">
        <f t="shared" si="24"/>
        <v>规格：总监-现场总控,普通级别，人员劳务费。不含住宿、交通、补贴等费用，每场不超过8小时</v>
      </c>
      <c r="G512" s="127" t="s">
        <v>1585</v>
      </c>
      <c r="H512" s="36" t="s">
        <v>260</v>
      </c>
      <c r="I512" s="88">
        <v>1000</v>
      </c>
    </row>
    <row r="513" spans="1:9" s="2" customFormat="1" ht="34">
      <c r="A513" s="129" t="s">
        <v>95</v>
      </c>
      <c r="B513" s="130" t="s">
        <v>1602</v>
      </c>
      <c r="C513" s="130" t="s">
        <v>1606</v>
      </c>
      <c r="D513" s="131" t="s">
        <v>1609</v>
      </c>
      <c r="E513" s="132" t="s">
        <v>1610</v>
      </c>
      <c r="F513" s="43" t="str">
        <f t="shared" si="24"/>
        <v>规格：技师-控台人员,人员劳务费。不含住宿、交通、补贴等费用，每场不超过8小时</v>
      </c>
      <c r="G513" s="133" t="s">
        <v>1585</v>
      </c>
      <c r="H513" s="44" t="s">
        <v>260</v>
      </c>
      <c r="I513" s="89">
        <v>500</v>
      </c>
    </row>
    <row r="514" spans="1:9" ht="34">
      <c r="A514" s="128" t="s">
        <v>1611</v>
      </c>
      <c r="B514" s="124" t="s">
        <v>1612</v>
      </c>
      <c r="C514" s="124" t="s">
        <v>1613</v>
      </c>
      <c r="D514" s="125" t="s">
        <v>1614</v>
      </c>
      <c r="E514" s="126" t="s">
        <v>1615</v>
      </c>
      <c r="F514" s="39" t="str">
        <f t="shared" si="24"/>
        <v>规格：保洁,人员劳务费，每场按4小时计，含个税</v>
      </c>
      <c r="G514" s="127" t="s">
        <v>1585</v>
      </c>
      <c r="H514" s="36" t="s">
        <v>260</v>
      </c>
      <c r="I514" s="88">
        <v>300</v>
      </c>
    </row>
    <row r="515" spans="1:9" ht="51">
      <c r="A515" s="113" t="s">
        <v>1616</v>
      </c>
      <c r="B515" s="124" t="s">
        <v>1612</v>
      </c>
      <c r="C515" s="124" t="s">
        <v>1613</v>
      </c>
      <c r="D515" s="125" t="s">
        <v>1617</v>
      </c>
      <c r="E515" s="126" t="s">
        <v>1618</v>
      </c>
      <c r="F515" s="39" t="str">
        <f t="shared" si="24"/>
        <v>规格：普通保安,搭建、展区、外场用安保（人员劳务费，每场不超过8小时，含个税）</v>
      </c>
      <c r="G515" s="127" t="s">
        <v>1585</v>
      </c>
      <c r="H515" s="36" t="s">
        <v>260</v>
      </c>
      <c r="I515" s="88">
        <v>350</v>
      </c>
    </row>
    <row r="516" spans="1:9" ht="34">
      <c r="A516" s="113" t="s">
        <v>1619</v>
      </c>
      <c r="B516" s="124" t="s">
        <v>1612</v>
      </c>
      <c r="C516" s="124" t="s">
        <v>1613</v>
      </c>
      <c r="D516" s="125" t="s">
        <v>1620</v>
      </c>
      <c r="E516" s="126" t="s">
        <v>1621</v>
      </c>
      <c r="F516" s="39" t="str">
        <f t="shared" si="24"/>
        <v>规格：高级保安,内场安保（对形象有要求）人员劳务费，每场不超过8小时，含个税</v>
      </c>
      <c r="G516" s="127" t="s">
        <v>1585</v>
      </c>
      <c r="H516" s="36" t="s">
        <v>260</v>
      </c>
      <c r="I516" s="88">
        <v>800</v>
      </c>
    </row>
    <row r="517" spans="1:9" s="1" customFormat="1" ht="51">
      <c r="A517" s="119" t="s">
        <v>231</v>
      </c>
      <c r="B517" s="120" t="s">
        <v>1612</v>
      </c>
      <c r="C517" s="120" t="s">
        <v>1613</v>
      </c>
      <c r="D517" s="121" t="s">
        <v>1622</v>
      </c>
      <c r="E517" s="122" t="s">
        <v>1623</v>
      </c>
      <c r="F517" s="27" t="str">
        <f t="shared" si="24"/>
        <v>规格：礼仪,人员劳务费。不含住宿、交通、补贴等费用，每场不超过8小时
彩排按每人0.5场收费，含个税</v>
      </c>
      <c r="G517" s="123" t="s">
        <v>1585</v>
      </c>
      <c r="H517" s="28" t="s">
        <v>260</v>
      </c>
      <c r="I517" s="134">
        <v>600</v>
      </c>
    </row>
    <row r="518" spans="1:9" ht="85">
      <c r="A518" s="113" t="s">
        <v>1624</v>
      </c>
      <c r="B518" s="124" t="s">
        <v>1612</v>
      </c>
      <c r="C518" s="124" t="s">
        <v>1613</v>
      </c>
      <c r="D518" s="125" t="s">
        <v>1625</v>
      </c>
      <c r="E518" s="126" t="s">
        <v>1626</v>
      </c>
      <c r="F518" s="39" t="str">
        <f t="shared" si="24"/>
        <v>规格：高级礼仪,身高168cm以上，有过2年以上大型活动经验
人员劳务费。不含住宿、交通、补贴等费用，每场不超过8小时
彩排按每人0.5场收费，含个税</v>
      </c>
      <c r="G518" s="127" t="s">
        <v>1585</v>
      </c>
      <c r="H518" s="36" t="s">
        <v>260</v>
      </c>
      <c r="I518" s="88">
        <v>800</v>
      </c>
    </row>
    <row r="519" spans="1:9" ht="51">
      <c r="A519" s="113" t="s">
        <v>1627</v>
      </c>
      <c r="B519" s="124" t="s">
        <v>1612</v>
      </c>
      <c r="C519" s="124" t="s">
        <v>1613</v>
      </c>
      <c r="D519" s="125" t="s">
        <v>1628</v>
      </c>
      <c r="E519" s="126" t="s">
        <v>1623</v>
      </c>
      <c r="F519" s="39" t="str">
        <f t="shared" si="24"/>
        <v>规格：双语礼仪,人员劳务费。不含住宿、交通、补贴等费用，每场不超过8小时
彩排按每人0.5场收费，含个税</v>
      </c>
      <c r="G519" s="127" t="s">
        <v>1585</v>
      </c>
      <c r="H519" s="36" t="s">
        <v>260</v>
      </c>
      <c r="I519" s="88">
        <v>1000</v>
      </c>
    </row>
    <row r="520" spans="1:9" ht="34">
      <c r="A520" s="113" t="s">
        <v>1629</v>
      </c>
      <c r="B520" s="124" t="s">
        <v>1612</v>
      </c>
      <c r="C520" s="124" t="s">
        <v>1613</v>
      </c>
      <c r="D520" s="125" t="s">
        <v>1628</v>
      </c>
      <c r="E520" s="126" t="s">
        <v>1630</v>
      </c>
      <c r="F520" s="39" t="str">
        <f t="shared" si="24"/>
        <v>规格：双语礼仪,加班费，超出8小时按小时计算</v>
      </c>
      <c r="G520" s="127" t="s">
        <v>215</v>
      </c>
      <c r="H520" s="36" t="s">
        <v>260</v>
      </c>
      <c r="I520" s="88">
        <v>150</v>
      </c>
    </row>
    <row r="521" spans="1:9" ht="51">
      <c r="A521" s="113" t="s">
        <v>1631</v>
      </c>
      <c r="B521" s="124" t="s">
        <v>1612</v>
      </c>
      <c r="C521" s="124" t="s">
        <v>1613</v>
      </c>
      <c r="D521" s="125" t="s">
        <v>1632</v>
      </c>
      <c r="E521" s="126" t="s">
        <v>1623</v>
      </c>
      <c r="F521" s="39" t="str">
        <f t="shared" si="24"/>
        <v>规格：外籍礼仪,人员劳务费。不含住宿、交通、补贴等费用，每场不超过8小时
彩排按每人0.5场收费，含个税</v>
      </c>
      <c r="G521" s="127" t="s">
        <v>1585</v>
      </c>
      <c r="H521" s="36" t="s">
        <v>260</v>
      </c>
      <c r="I521" s="88">
        <v>1500</v>
      </c>
    </row>
    <row r="522" spans="1:9" ht="34">
      <c r="A522" s="113" t="s">
        <v>1633</v>
      </c>
      <c r="B522" s="124" t="s">
        <v>1612</v>
      </c>
      <c r="C522" s="124" t="s">
        <v>1613</v>
      </c>
      <c r="D522" s="125" t="s">
        <v>1632</v>
      </c>
      <c r="E522" s="126" t="s">
        <v>1630</v>
      </c>
      <c r="F522" s="39" t="str">
        <f t="shared" si="24"/>
        <v>规格：外籍礼仪,加班费，超出8小时按小时计算</v>
      </c>
      <c r="G522" s="127" t="s">
        <v>215</v>
      </c>
      <c r="H522" s="36" t="s">
        <v>260</v>
      </c>
      <c r="I522" s="88">
        <v>200</v>
      </c>
    </row>
    <row r="523" spans="1:9" ht="51">
      <c r="A523" s="113" t="s">
        <v>1634</v>
      </c>
      <c r="B523" s="124" t="s">
        <v>1612</v>
      </c>
      <c r="C523" s="124" t="s">
        <v>1613</v>
      </c>
      <c r="D523" s="125" t="s">
        <v>1635</v>
      </c>
      <c r="E523" s="126" t="s">
        <v>1623</v>
      </c>
      <c r="F523" s="39" t="str">
        <f t="shared" si="24"/>
        <v>规格：国内模特,人员劳务费。不含住宿、交通、补贴等费用，每场不超过8小时
彩排按每人0.5场收费，含个税</v>
      </c>
      <c r="G523" s="127" t="s">
        <v>1585</v>
      </c>
      <c r="H523" s="36" t="s">
        <v>260</v>
      </c>
      <c r="I523" s="88">
        <v>1500</v>
      </c>
    </row>
    <row r="524" spans="1:9" ht="34">
      <c r="A524" s="113" t="s">
        <v>1636</v>
      </c>
      <c r="B524" s="124" t="s">
        <v>1612</v>
      </c>
      <c r="C524" s="124" t="s">
        <v>1613</v>
      </c>
      <c r="D524" s="125" t="s">
        <v>1635</v>
      </c>
      <c r="E524" s="126" t="s">
        <v>1630</v>
      </c>
      <c r="F524" s="39" t="str">
        <f t="shared" si="24"/>
        <v>规格：国内模特,加班费，超出8小时按小时计算</v>
      </c>
      <c r="G524" s="127" t="s">
        <v>215</v>
      </c>
      <c r="H524" s="36" t="s">
        <v>260</v>
      </c>
      <c r="I524" s="88">
        <v>200</v>
      </c>
    </row>
    <row r="525" spans="1:9" ht="51">
      <c r="A525" s="113" t="s">
        <v>1637</v>
      </c>
      <c r="B525" s="124" t="s">
        <v>1612</v>
      </c>
      <c r="C525" s="124" t="s">
        <v>1613</v>
      </c>
      <c r="D525" s="125" t="s">
        <v>1638</v>
      </c>
      <c r="E525" s="126" t="s">
        <v>1623</v>
      </c>
      <c r="F525" s="39" t="str">
        <f t="shared" si="24"/>
        <v>规格：外籍模特,人员劳务费。不含住宿、交通、补贴等费用，每场不超过8小时
彩排按每人0.5场收费，含个税</v>
      </c>
      <c r="G525" s="127" t="s">
        <v>1585</v>
      </c>
      <c r="H525" s="36" t="s">
        <v>260</v>
      </c>
      <c r="I525" s="88">
        <v>2500</v>
      </c>
    </row>
    <row r="526" spans="1:9" ht="34">
      <c r="A526" s="113" t="s">
        <v>1639</v>
      </c>
      <c r="B526" s="124" t="s">
        <v>1612</v>
      </c>
      <c r="C526" s="124" t="s">
        <v>1613</v>
      </c>
      <c r="D526" s="125" t="s">
        <v>1638</v>
      </c>
      <c r="E526" s="126" t="s">
        <v>1630</v>
      </c>
      <c r="F526" s="39" t="str">
        <f t="shared" si="24"/>
        <v>规格：外籍模特,加班费，超出8小时按小时计算</v>
      </c>
      <c r="G526" s="127" t="s">
        <v>215</v>
      </c>
      <c r="H526" s="36" t="s">
        <v>260</v>
      </c>
      <c r="I526" s="88">
        <v>300</v>
      </c>
    </row>
    <row r="527" spans="1:9" ht="17">
      <c r="A527" s="113" t="s">
        <v>1640</v>
      </c>
      <c r="B527" s="124" t="s">
        <v>1612</v>
      </c>
      <c r="C527" s="124" t="s">
        <v>1613</v>
      </c>
      <c r="D527" s="125" t="s">
        <v>1641</v>
      </c>
      <c r="E527" s="126" t="s">
        <v>1642</v>
      </c>
      <c r="F527" s="39" t="str">
        <f t="shared" si="24"/>
        <v>规格：安检,安检门手检安保</v>
      </c>
      <c r="G527" s="127" t="s">
        <v>1585</v>
      </c>
      <c r="H527" s="36" t="s">
        <v>260</v>
      </c>
      <c r="I527" s="88">
        <v>300</v>
      </c>
    </row>
    <row r="528" spans="1:9" ht="51">
      <c r="A528" s="128" t="s">
        <v>1643</v>
      </c>
      <c r="B528" s="124" t="s">
        <v>1612</v>
      </c>
      <c r="C528" s="124" t="s">
        <v>1613</v>
      </c>
      <c r="D528" s="125" t="s">
        <v>1644</v>
      </c>
      <c r="E528" s="126" t="s">
        <v>1623</v>
      </c>
      <c r="F528" s="39" t="str">
        <f t="shared" si="24"/>
        <v>规格：兼职人员,人员劳务费。不含住宿、交通、补贴等费用，每场不超过8小时
彩排按每人0.5场收费，含个税</v>
      </c>
      <c r="G528" s="127" t="s">
        <v>1585</v>
      </c>
      <c r="H528" s="36" t="s">
        <v>260</v>
      </c>
      <c r="I528" s="88">
        <v>300</v>
      </c>
    </row>
    <row r="529" spans="1:9" s="1" customFormat="1" ht="51">
      <c r="A529" s="119" t="s">
        <v>1645</v>
      </c>
      <c r="B529" s="120" t="s">
        <v>1612</v>
      </c>
      <c r="C529" s="120" t="s">
        <v>1646</v>
      </c>
      <c r="D529" s="121" t="s">
        <v>1647</v>
      </c>
      <c r="E529" s="122" t="s">
        <v>1648</v>
      </c>
      <c r="F529" s="27" t="str">
        <f t="shared" si="24"/>
        <v>规格：妆发,3年以上化妆经验
人员劳务费。不含住宿、交通、补贴等费用，每场不超过8小时，含个税</v>
      </c>
      <c r="G529" s="123" t="s">
        <v>1585</v>
      </c>
      <c r="H529" s="28" t="s">
        <v>260</v>
      </c>
      <c r="I529" s="134">
        <v>1200</v>
      </c>
    </row>
    <row r="530" spans="1:9" ht="51">
      <c r="A530" s="113" t="s">
        <v>1649</v>
      </c>
      <c r="B530" s="124" t="s">
        <v>1612</v>
      </c>
      <c r="C530" s="90" t="s">
        <v>1646</v>
      </c>
      <c r="D530" s="135" t="s">
        <v>1650</v>
      </c>
      <c r="E530" s="91" t="s">
        <v>1651</v>
      </c>
      <c r="F530" s="39" t="str">
        <f t="shared" si="24"/>
        <v>规格：DJ,3年以上DJ经验
人员劳务费。不含住宿、交通、补贴等费用，每场不超过8小时，含个税</v>
      </c>
      <c r="G530" s="92" t="s">
        <v>1585</v>
      </c>
      <c r="H530" s="36" t="s">
        <v>260</v>
      </c>
      <c r="I530" s="88">
        <v>2500</v>
      </c>
    </row>
    <row r="531" spans="1:9" s="9" customFormat="1" ht="51">
      <c r="A531" s="113" t="s">
        <v>1652</v>
      </c>
      <c r="B531" s="124" t="s">
        <v>1612</v>
      </c>
      <c r="C531" s="90" t="s">
        <v>1646</v>
      </c>
      <c r="D531" s="135" t="s">
        <v>1653</v>
      </c>
      <c r="E531" s="91" t="s">
        <v>1654</v>
      </c>
      <c r="F531" s="39" t="str">
        <f t="shared" si="24"/>
        <v>规格：编舞老师,3年以上编舞经验
人员劳务费。不含住宿、交通、补贴等费用，每场不超过2小时，含个税</v>
      </c>
      <c r="G531" s="92" t="s">
        <v>1655</v>
      </c>
      <c r="H531" s="36" t="s">
        <v>260</v>
      </c>
      <c r="I531" s="88">
        <v>2000</v>
      </c>
    </row>
    <row r="532" spans="1:9" s="9" customFormat="1" ht="51">
      <c r="A532" s="113" t="s">
        <v>1656</v>
      </c>
      <c r="B532" s="124" t="s">
        <v>1612</v>
      </c>
      <c r="C532" s="124" t="s">
        <v>1657</v>
      </c>
      <c r="D532" s="125" t="s">
        <v>1658</v>
      </c>
      <c r="E532" s="126" t="s">
        <v>1659</v>
      </c>
      <c r="F532" s="39" t="str">
        <f t="shared" si="24"/>
        <v>规格：英文交替传译,有高级口译证书
人员劳务费。不含住宿、交通、补贴等费用，每场不超过4小时，含个税</v>
      </c>
      <c r="G532" s="127" t="s">
        <v>1585</v>
      </c>
      <c r="H532" s="36" t="s">
        <v>260</v>
      </c>
      <c r="I532" s="88" t="s">
        <v>1084</v>
      </c>
    </row>
    <row r="533" spans="1:9" ht="68">
      <c r="A533" s="113" t="s">
        <v>1660</v>
      </c>
      <c r="B533" s="124" t="s">
        <v>1612</v>
      </c>
      <c r="C533" s="124" t="s">
        <v>1657</v>
      </c>
      <c r="D533" s="125" t="s">
        <v>1661</v>
      </c>
      <c r="E533" s="126" t="s">
        <v>1662</v>
      </c>
      <c r="F533" s="39" t="str">
        <f t="shared" si="24"/>
        <v>规格：英文同声传译（至少两人15分钟更替）,通用级别，有高级口译证书
人员劳务费。不含住宿、交通、补贴等费用，每场不超过4小时，含个税</v>
      </c>
      <c r="G533" s="127" t="s">
        <v>1585</v>
      </c>
      <c r="H533" s="36" t="s">
        <v>260</v>
      </c>
      <c r="I533" s="88" t="s">
        <v>1084</v>
      </c>
    </row>
    <row r="534" spans="1:9" ht="51">
      <c r="A534" s="113" t="s">
        <v>1663</v>
      </c>
      <c r="B534" s="124" t="s">
        <v>1612</v>
      </c>
      <c r="C534" s="124" t="s">
        <v>1657</v>
      </c>
      <c r="D534" s="125" t="s">
        <v>1664</v>
      </c>
      <c r="E534" s="126" t="s">
        <v>1665</v>
      </c>
      <c r="F534" s="39" t="str">
        <f t="shared" si="24"/>
        <v>规格：速记,专业速记证书
人员劳务费。不含住宿、交通、补贴等费用，每场不超过4小时，含个税</v>
      </c>
      <c r="G534" s="127" t="s">
        <v>1585</v>
      </c>
      <c r="H534" s="36" t="s">
        <v>260</v>
      </c>
      <c r="I534" s="88">
        <v>1000</v>
      </c>
    </row>
    <row r="535" spans="1:9" ht="17">
      <c r="A535" s="113" t="s">
        <v>1666</v>
      </c>
      <c r="B535" s="124" t="s">
        <v>1667</v>
      </c>
      <c r="C535" s="124" t="s">
        <v>1668</v>
      </c>
      <c r="D535" s="125" t="s">
        <v>1669</v>
      </c>
      <c r="E535" s="126" t="s">
        <v>1670</v>
      </c>
      <c r="F535" s="39" t="str">
        <f t="shared" si="24"/>
        <v>规格：豪华车,奔驰、宝马等</v>
      </c>
      <c r="G535" s="127" t="s">
        <v>1671</v>
      </c>
      <c r="H535" s="36" t="s">
        <v>260</v>
      </c>
      <c r="I535" s="88">
        <v>1400</v>
      </c>
    </row>
    <row r="536" spans="1:9" ht="17">
      <c r="A536" s="113" t="s">
        <v>1672</v>
      </c>
      <c r="B536" s="124" t="s">
        <v>1667</v>
      </c>
      <c r="C536" s="124" t="s">
        <v>1673</v>
      </c>
      <c r="D536" s="125" t="s">
        <v>1669</v>
      </c>
      <c r="E536" s="126" t="s">
        <v>1670</v>
      </c>
      <c r="F536" s="39" t="str">
        <f t="shared" si="24"/>
        <v>规格：豪华车,奔驰、宝马等</v>
      </c>
      <c r="G536" s="127" t="s">
        <v>1674</v>
      </c>
      <c r="H536" s="36" t="s">
        <v>260</v>
      </c>
      <c r="I536" s="88">
        <v>600</v>
      </c>
    </row>
    <row r="537" spans="1:9" ht="34">
      <c r="A537" s="113" t="s">
        <v>1675</v>
      </c>
      <c r="B537" s="124" t="s">
        <v>1667</v>
      </c>
      <c r="C537" s="124" t="s">
        <v>1668</v>
      </c>
      <c r="D537" s="125" t="s">
        <v>1669</v>
      </c>
      <c r="E537" s="126" t="s">
        <v>1630</v>
      </c>
      <c r="F537" s="39" t="str">
        <f t="shared" si="24"/>
        <v>规格：豪华车,加班费，超出8小时按小时计算</v>
      </c>
      <c r="G537" s="127" t="s">
        <v>215</v>
      </c>
      <c r="H537" s="36" t="s">
        <v>260</v>
      </c>
      <c r="I537" s="88">
        <v>150</v>
      </c>
    </row>
    <row r="538" spans="1:9" ht="17">
      <c r="A538" s="113" t="s">
        <v>1676</v>
      </c>
      <c r="B538" s="124" t="s">
        <v>1667</v>
      </c>
      <c r="C538" s="124" t="s">
        <v>1668</v>
      </c>
      <c r="D538" s="125" t="s">
        <v>1677</v>
      </c>
      <c r="E538" s="126" t="s">
        <v>1678</v>
      </c>
      <c r="F538" s="39" t="str">
        <f t="shared" si="24"/>
        <v>规格：中级车,大众、别克等</v>
      </c>
      <c r="G538" s="127" t="s">
        <v>1671</v>
      </c>
      <c r="H538" s="36" t="s">
        <v>260</v>
      </c>
      <c r="I538" s="88">
        <v>780</v>
      </c>
    </row>
    <row r="539" spans="1:9" ht="17">
      <c r="A539" s="113" t="s">
        <v>1679</v>
      </c>
      <c r="B539" s="124" t="s">
        <v>1667</v>
      </c>
      <c r="C539" s="124" t="s">
        <v>1673</v>
      </c>
      <c r="D539" s="125" t="s">
        <v>1677</v>
      </c>
      <c r="E539" s="126" t="s">
        <v>1678</v>
      </c>
      <c r="F539" s="39" t="str">
        <f t="shared" si="24"/>
        <v>规格：中级车,大众、别克等</v>
      </c>
      <c r="G539" s="127" t="s">
        <v>1674</v>
      </c>
      <c r="H539" s="36" t="s">
        <v>260</v>
      </c>
      <c r="I539" s="88">
        <v>450</v>
      </c>
    </row>
    <row r="540" spans="1:9" ht="34">
      <c r="A540" s="113" t="s">
        <v>1680</v>
      </c>
      <c r="B540" s="124" t="s">
        <v>1667</v>
      </c>
      <c r="C540" s="124" t="s">
        <v>1668</v>
      </c>
      <c r="D540" s="125" t="s">
        <v>1677</v>
      </c>
      <c r="E540" s="126" t="s">
        <v>1630</v>
      </c>
      <c r="F540" s="136" t="str">
        <f t="shared" si="24"/>
        <v>规格：中级车,加班费，超出8小时按小时计算</v>
      </c>
      <c r="G540" s="127" t="s">
        <v>215</v>
      </c>
      <c r="H540" s="36" t="s">
        <v>260</v>
      </c>
      <c r="I540" s="88">
        <v>80</v>
      </c>
    </row>
    <row r="541" spans="1:9" s="1" customFormat="1" ht="17">
      <c r="A541" s="119" t="s">
        <v>34</v>
      </c>
      <c r="B541" s="120" t="s">
        <v>1667</v>
      </c>
      <c r="C541" s="120" t="s">
        <v>1668</v>
      </c>
      <c r="D541" s="121" t="s">
        <v>1681</v>
      </c>
      <c r="E541" s="122" t="s">
        <v>1682</v>
      </c>
      <c r="F541" s="27" t="str">
        <f t="shared" si="24"/>
        <v>规格：MPV,GL8、奥德赛等</v>
      </c>
      <c r="G541" s="123" t="s">
        <v>1671</v>
      </c>
      <c r="H541" s="28" t="s">
        <v>260</v>
      </c>
      <c r="I541" s="134">
        <v>1200</v>
      </c>
    </row>
    <row r="542" spans="1:9" s="1" customFormat="1" ht="17">
      <c r="A542" s="119" t="s">
        <v>29</v>
      </c>
      <c r="B542" s="120" t="s">
        <v>1667</v>
      </c>
      <c r="C542" s="120" t="s">
        <v>1673</v>
      </c>
      <c r="D542" s="121" t="s">
        <v>1681</v>
      </c>
      <c r="E542" s="122" t="s">
        <v>1682</v>
      </c>
      <c r="F542" s="27" t="str">
        <f t="shared" si="24"/>
        <v>规格：MPV,GL8、奥德赛等</v>
      </c>
      <c r="G542" s="123" t="s">
        <v>1674</v>
      </c>
      <c r="H542" s="28" t="s">
        <v>260</v>
      </c>
      <c r="I542" s="134">
        <v>500</v>
      </c>
    </row>
    <row r="543" spans="1:9" ht="17">
      <c r="A543" s="113" t="s">
        <v>1683</v>
      </c>
      <c r="B543" s="124" t="s">
        <v>1667</v>
      </c>
      <c r="C543" s="124" t="s">
        <v>1668</v>
      </c>
      <c r="D543" s="125" t="s">
        <v>1681</v>
      </c>
      <c r="E543" s="126" t="s">
        <v>1630</v>
      </c>
      <c r="F543" s="39" t="str">
        <f t="shared" si="24"/>
        <v>规格：MPV,加班费，超出8小时按小时计算</v>
      </c>
      <c r="G543" s="127" t="s">
        <v>215</v>
      </c>
      <c r="H543" s="36" t="s">
        <v>260</v>
      </c>
      <c r="I543" s="88">
        <v>100</v>
      </c>
    </row>
    <row r="544" spans="1:9" s="1" customFormat="1" ht="17">
      <c r="A544" s="119" t="s">
        <v>35</v>
      </c>
      <c r="B544" s="120" t="s">
        <v>1667</v>
      </c>
      <c r="C544" s="120" t="s">
        <v>1668</v>
      </c>
      <c r="D544" s="121" t="s">
        <v>1684</v>
      </c>
      <c r="E544" s="122" t="s">
        <v>1685</v>
      </c>
      <c r="F544" s="27" t="str">
        <f t="shared" si="24"/>
        <v>规格：中巴,考斯特等30座以内中巴车</v>
      </c>
      <c r="G544" s="123" t="s">
        <v>1671</v>
      </c>
      <c r="H544" s="28" t="s">
        <v>260</v>
      </c>
      <c r="I544" s="134">
        <v>2000</v>
      </c>
    </row>
    <row r="545" spans="1:9" s="1" customFormat="1" ht="17">
      <c r="A545" s="119" t="s">
        <v>31</v>
      </c>
      <c r="B545" s="120" t="s">
        <v>1667</v>
      </c>
      <c r="C545" s="120" t="s">
        <v>1673</v>
      </c>
      <c r="D545" s="121" t="s">
        <v>1684</v>
      </c>
      <c r="E545" s="122" t="s">
        <v>1685</v>
      </c>
      <c r="F545" s="27" t="str">
        <f t="shared" si="24"/>
        <v>规格：中巴,考斯特等30座以内中巴车</v>
      </c>
      <c r="G545" s="123" t="s">
        <v>1674</v>
      </c>
      <c r="H545" s="28" t="s">
        <v>260</v>
      </c>
      <c r="I545" s="134">
        <v>800</v>
      </c>
    </row>
    <row r="546" spans="1:9" ht="17">
      <c r="A546" s="113" t="s">
        <v>1686</v>
      </c>
      <c r="B546" s="124" t="s">
        <v>1667</v>
      </c>
      <c r="C546" s="124" t="s">
        <v>1668</v>
      </c>
      <c r="D546" s="125" t="s">
        <v>1684</v>
      </c>
      <c r="E546" s="126" t="s">
        <v>1630</v>
      </c>
      <c r="F546" s="39" t="str">
        <f t="shared" si="24"/>
        <v>规格：中巴,加班费，超出8小时按小时计算</v>
      </c>
      <c r="G546" s="127" t="s">
        <v>215</v>
      </c>
      <c r="H546" s="36" t="s">
        <v>260</v>
      </c>
      <c r="I546" s="88">
        <v>150</v>
      </c>
    </row>
    <row r="547" spans="1:9" s="1" customFormat="1" ht="17">
      <c r="A547" s="119" t="s">
        <v>39</v>
      </c>
      <c r="B547" s="120" t="s">
        <v>1667</v>
      </c>
      <c r="C547" s="120" t="s">
        <v>1668</v>
      </c>
      <c r="D547" s="121" t="s">
        <v>32</v>
      </c>
      <c r="E547" s="122" t="s">
        <v>1687</v>
      </c>
      <c r="F547" s="27" t="str">
        <f t="shared" si="24"/>
        <v>规格：大巴,49-55座大巴车</v>
      </c>
      <c r="G547" s="123" t="s">
        <v>1671</v>
      </c>
      <c r="H547" s="28" t="s">
        <v>260</v>
      </c>
      <c r="I547" s="134">
        <v>2800</v>
      </c>
    </row>
    <row r="548" spans="1:9" s="1" customFormat="1" ht="17">
      <c r="A548" s="119" t="s">
        <v>33</v>
      </c>
      <c r="B548" s="120" t="s">
        <v>1667</v>
      </c>
      <c r="C548" s="120" t="s">
        <v>1673</v>
      </c>
      <c r="D548" s="121" t="s">
        <v>32</v>
      </c>
      <c r="E548" s="122" t="s">
        <v>1687</v>
      </c>
      <c r="F548" s="27" t="str">
        <f t="shared" si="24"/>
        <v>规格：大巴,49-55座大巴车</v>
      </c>
      <c r="G548" s="123" t="s">
        <v>1674</v>
      </c>
      <c r="H548" s="28" t="s">
        <v>260</v>
      </c>
      <c r="I548" s="134">
        <v>1200</v>
      </c>
    </row>
    <row r="549" spans="1:9" ht="17">
      <c r="A549" s="128" t="s">
        <v>1688</v>
      </c>
      <c r="B549" s="124" t="s">
        <v>1667</v>
      </c>
      <c r="C549" s="124" t="s">
        <v>1668</v>
      </c>
      <c r="D549" s="125" t="s">
        <v>32</v>
      </c>
      <c r="E549" s="126" t="s">
        <v>1942</v>
      </c>
      <c r="F549" s="39" t="str">
        <f t="shared" si="24"/>
        <v>规格：大巴,加班费，超出8小时按小时计算</v>
      </c>
      <c r="G549" s="127" t="s">
        <v>215</v>
      </c>
      <c r="H549" s="36" t="s">
        <v>260</v>
      </c>
      <c r="I549" s="88">
        <v>150</v>
      </c>
    </row>
    <row r="550" spans="1:9" ht="17">
      <c r="A550" s="128" t="s">
        <v>1689</v>
      </c>
      <c r="B550" s="124" t="s">
        <v>1667</v>
      </c>
      <c r="C550" s="124" t="s">
        <v>1673</v>
      </c>
      <c r="D550" s="125" t="s">
        <v>1690</v>
      </c>
      <c r="E550" s="126" t="s">
        <v>1691</v>
      </c>
      <c r="F550" s="39" t="str">
        <f t="shared" si="24"/>
        <v>规格：市内运输,面包车</v>
      </c>
      <c r="G550" s="137" t="s">
        <v>1692</v>
      </c>
      <c r="H550" s="36" t="s">
        <v>260</v>
      </c>
      <c r="I550" s="88">
        <v>400</v>
      </c>
    </row>
    <row r="551" spans="1:9" s="2" customFormat="1" ht="17">
      <c r="A551" s="129" t="s">
        <v>137</v>
      </c>
      <c r="B551" s="130" t="s">
        <v>1667</v>
      </c>
      <c r="C551" s="130" t="s">
        <v>1673</v>
      </c>
      <c r="D551" s="131" t="s">
        <v>1690</v>
      </c>
      <c r="E551" s="132" t="s">
        <v>1693</v>
      </c>
      <c r="F551" s="43" t="str">
        <f t="shared" si="24"/>
        <v>规格：市内运输,厢式小货车</v>
      </c>
      <c r="G551" s="138" t="s">
        <v>1692</v>
      </c>
      <c r="H551" s="44" t="s">
        <v>260</v>
      </c>
      <c r="I551" s="89">
        <v>500</v>
      </c>
    </row>
    <row r="552" spans="1:9" ht="17">
      <c r="A552" s="128" t="s">
        <v>1694</v>
      </c>
      <c r="B552" s="124" t="s">
        <v>1667</v>
      </c>
      <c r="C552" s="124" t="s">
        <v>1673</v>
      </c>
      <c r="D552" s="125" t="s">
        <v>1690</v>
      </c>
      <c r="E552" s="126" t="s">
        <v>1695</v>
      </c>
      <c r="F552" s="39" t="str">
        <f t="shared" si="24"/>
        <v>规格：市内运输,9米货车</v>
      </c>
      <c r="G552" s="137" t="s">
        <v>1692</v>
      </c>
      <c r="H552" s="36" t="s">
        <v>260</v>
      </c>
      <c r="I552" s="88">
        <v>800</v>
      </c>
    </row>
    <row r="553" spans="1:9" ht="17">
      <c r="A553" s="128" t="s">
        <v>1696</v>
      </c>
      <c r="B553" s="124" t="s">
        <v>1667</v>
      </c>
      <c r="C553" s="124" t="s">
        <v>1673</v>
      </c>
      <c r="D553" s="125" t="s">
        <v>1690</v>
      </c>
      <c r="E553" s="126" t="s">
        <v>1697</v>
      </c>
      <c r="F553" s="39" t="str">
        <f t="shared" si="24"/>
        <v>规格：市内运输,14米货车</v>
      </c>
      <c r="G553" s="137" t="s">
        <v>1692</v>
      </c>
      <c r="H553" s="36" t="s">
        <v>260</v>
      </c>
      <c r="I553" s="88">
        <v>1000</v>
      </c>
    </row>
    <row r="554" spans="1:9" ht="17">
      <c r="A554" s="128" t="s">
        <v>1698</v>
      </c>
      <c r="B554" s="124" t="s">
        <v>1667</v>
      </c>
      <c r="C554" s="124" t="s">
        <v>1673</v>
      </c>
      <c r="D554" s="125" t="s">
        <v>1690</v>
      </c>
      <c r="E554" s="126" t="s">
        <v>1699</v>
      </c>
      <c r="F554" s="39" t="str">
        <f t="shared" si="24"/>
        <v>规格：市内运输,17米货车</v>
      </c>
      <c r="G554" s="137" t="s">
        <v>1692</v>
      </c>
      <c r="H554" s="36" t="s">
        <v>260</v>
      </c>
      <c r="I554" s="88">
        <v>1500</v>
      </c>
    </row>
    <row r="555" spans="1:9" ht="34">
      <c r="A555" s="113" t="s">
        <v>1700</v>
      </c>
      <c r="B555" s="124" t="s">
        <v>1667</v>
      </c>
      <c r="C555" s="124" t="s">
        <v>1673</v>
      </c>
      <c r="D555" s="125" t="s">
        <v>1701</v>
      </c>
      <c r="E555" s="126" t="s">
        <v>1702</v>
      </c>
      <c r="F555" s="39" t="str">
        <f t="shared" si="24"/>
        <v>规格：长途运输,9米货车跨城运输，过路费据实结算</v>
      </c>
      <c r="G555" s="137" t="s">
        <v>1703</v>
      </c>
      <c r="H555" s="36" t="s">
        <v>260</v>
      </c>
      <c r="I555" s="88">
        <v>10</v>
      </c>
    </row>
    <row r="556" spans="1:9" ht="34">
      <c r="A556" s="113" t="s">
        <v>1704</v>
      </c>
      <c r="B556" s="124" t="s">
        <v>1667</v>
      </c>
      <c r="C556" s="124" t="s">
        <v>1673</v>
      </c>
      <c r="D556" s="125" t="s">
        <v>1701</v>
      </c>
      <c r="E556" s="126" t="s">
        <v>1705</v>
      </c>
      <c r="F556" s="39" t="str">
        <f t="shared" si="24"/>
        <v>规格：长途运输,14米跨城运输，过路费据实结算</v>
      </c>
      <c r="G556" s="137" t="s">
        <v>1703</v>
      </c>
      <c r="H556" s="36" t="s">
        <v>260</v>
      </c>
      <c r="I556" s="88">
        <v>12</v>
      </c>
    </row>
    <row r="557" spans="1:9" ht="34">
      <c r="A557" s="113" t="s">
        <v>1706</v>
      </c>
      <c r="B557" s="124" t="s">
        <v>1667</v>
      </c>
      <c r="C557" s="124" t="s">
        <v>1673</v>
      </c>
      <c r="D557" s="125" t="s">
        <v>1701</v>
      </c>
      <c r="E557" s="126" t="s">
        <v>1707</v>
      </c>
      <c r="F557" s="39" t="str">
        <f t="shared" si="24"/>
        <v>规格：长途运输,17米跨城运输，过路费据实结算</v>
      </c>
      <c r="G557" s="137" t="s">
        <v>1703</v>
      </c>
      <c r="H557" s="36" t="s">
        <v>260</v>
      </c>
      <c r="I557" s="88">
        <v>15</v>
      </c>
    </row>
    <row r="558" spans="1:9">
      <c r="A558" s="322" t="s">
        <v>1708</v>
      </c>
      <c r="B558" s="322"/>
      <c r="C558" s="322"/>
      <c r="D558" s="322"/>
      <c r="E558" s="322"/>
      <c r="F558" s="322"/>
      <c r="G558" s="322"/>
      <c r="H558" s="322"/>
      <c r="I558" s="139"/>
    </row>
    <row r="559" spans="1:9" s="1" customFormat="1" ht="17">
      <c r="A559" s="28" t="s">
        <v>226</v>
      </c>
      <c r="B559" s="28" t="s">
        <v>1709</v>
      </c>
      <c r="C559" s="28" t="s">
        <v>1709</v>
      </c>
      <c r="D559" s="28" t="s">
        <v>1710</v>
      </c>
      <c r="E559" s="27" t="s">
        <v>1711</v>
      </c>
      <c r="F559" s="27" t="str">
        <f t="shared" si="24"/>
        <v>规格：住宿标准,一线城市（北上广深杭）</v>
      </c>
      <c r="G559" s="28" t="s">
        <v>1712</v>
      </c>
      <c r="H559" s="28" t="s">
        <v>260</v>
      </c>
      <c r="I559" s="134">
        <v>300</v>
      </c>
    </row>
    <row r="560" spans="1:9" ht="17">
      <c r="A560" s="36" t="s">
        <v>1713</v>
      </c>
      <c r="B560" s="36" t="s">
        <v>1709</v>
      </c>
      <c r="C560" s="36" t="s">
        <v>1709</v>
      </c>
      <c r="D560" s="36" t="s">
        <v>1710</v>
      </c>
      <c r="E560" s="39" t="s">
        <v>1714</v>
      </c>
      <c r="F560" s="39" t="str">
        <f t="shared" si="24"/>
        <v>规格：住宿标准,其他城市</v>
      </c>
      <c r="G560" s="36" t="s">
        <v>1712</v>
      </c>
      <c r="H560" s="36" t="s">
        <v>260</v>
      </c>
      <c r="I560" s="88">
        <v>300</v>
      </c>
    </row>
    <row r="561" spans="1:9" s="1" customFormat="1" ht="17">
      <c r="A561" s="28" t="s">
        <v>218</v>
      </c>
      <c r="B561" s="28" t="s">
        <v>1709</v>
      </c>
      <c r="C561" s="28" t="s">
        <v>1709</v>
      </c>
      <c r="D561" s="28" t="s">
        <v>217</v>
      </c>
      <c r="E561" s="27" t="s">
        <v>1715</v>
      </c>
      <c r="F561" s="27" t="str">
        <f t="shared" si="24"/>
        <v>规格：餐费标准,国内统一标准</v>
      </c>
      <c r="G561" s="28" t="s">
        <v>1578</v>
      </c>
      <c r="H561" s="28" t="s">
        <v>260</v>
      </c>
      <c r="I561" s="134">
        <v>80</v>
      </c>
    </row>
    <row r="562" spans="1:9" ht="34">
      <c r="A562" s="36" t="s">
        <v>1716</v>
      </c>
      <c r="B562" s="36" t="s">
        <v>1709</v>
      </c>
      <c r="C562" s="36" t="s">
        <v>1709</v>
      </c>
      <c r="D562" s="36" t="s">
        <v>1717</v>
      </c>
      <c r="E562" s="39" t="s">
        <v>1718</v>
      </c>
      <c r="F562" s="39" t="str">
        <f t="shared" si="24"/>
        <v>规格：长途交通标准,机票，航线价格6.5折为上线（不含附加费）</v>
      </c>
      <c r="G562" s="36" t="s">
        <v>1719</v>
      </c>
      <c r="H562" s="36" t="s">
        <v>260</v>
      </c>
      <c r="I562" s="88" t="s">
        <v>1720</v>
      </c>
    </row>
    <row r="563" spans="1:9" ht="17">
      <c r="A563" s="36" t="s">
        <v>1721</v>
      </c>
      <c r="B563" s="36" t="s">
        <v>1709</v>
      </c>
      <c r="C563" s="36" t="s">
        <v>1709</v>
      </c>
      <c r="D563" s="36" t="s">
        <v>1717</v>
      </c>
      <c r="E563" s="39" t="s">
        <v>1722</v>
      </c>
      <c r="F563" s="39" t="str">
        <f t="shared" si="24"/>
        <v>规格：长途交通标准,高铁/动车 二等座</v>
      </c>
      <c r="G563" s="36" t="s">
        <v>1719</v>
      </c>
      <c r="H563" s="36" t="s">
        <v>260</v>
      </c>
      <c r="I563" s="88" t="s">
        <v>1720</v>
      </c>
    </row>
    <row r="564" spans="1:9" s="1" customFormat="1" ht="17">
      <c r="A564" s="28" t="s">
        <v>220</v>
      </c>
      <c r="B564" s="28" t="s">
        <v>1709</v>
      </c>
      <c r="C564" s="28" t="s">
        <v>1709</v>
      </c>
      <c r="D564" s="28" t="s">
        <v>219</v>
      </c>
      <c r="E564" s="27" t="s">
        <v>1715</v>
      </c>
      <c r="F564" s="27" t="str">
        <f t="shared" si="24"/>
        <v>规格：市内交通及通讯补贴,国内统一标准</v>
      </c>
      <c r="G564" s="28" t="s">
        <v>1578</v>
      </c>
      <c r="H564" s="28" t="s">
        <v>260</v>
      </c>
      <c r="I564" s="134">
        <v>50</v>
      </c>
    </row>
    <row r="565" spans="1:9">
      <c r="A565" s="319" t="s">
        <v>1723</v>
      </c>
      <c r="B565" s="319"/>
      <c r="C565" s="319"/>
      <c r="D565" s="319"/>
      <c r="E565" s="319"/>
      <c r="F565" s="319"/>
      <c r="G565" s="319"/>
      <c r="H565" s="319"/>
      <c r="I565" s="17"/>
    </row>
    <row r="566" spans="1:9" ht="51">
      <c r="A566" s="128" t="s">
        <v>23</v>
      </c>
      <c r="B566" s="102" t="s">
        <v>1724</v>
      </c>
      <c r="C566" s="102" t="s">
        <v>1725</v>
      </c>
      <c r="D566" s="125" t="s">
        <v>1726</v>
      </c>
      <c r="E566" s="126" t="s">
        <v>1727</v>
      </c>
      <c r="F566" s="39" t="str">
        <f t="shared" si="24"/>
        <v>规格：指定第三方费用,由我方指定的第三方，且我方确认费用明细，只需乙方提供代付款，无需管理及运营的费用为代垫付。</v>
      </c>
      <c r="G566" s="102" t="s">
        <v>106</v>
      </c>
      <c r="H566" s="36" t="s">
        <v>260</v>
      </c>
      <c r="I566" s="142">
        <v>0.1</v>
      </c>
    </row>
    <row r="567" spans="1:9" ht="51">
      <c r="A567" s="128" t="s">
        <v>1728</v>
      </c>
      <c r="B567" s="102" t="s">
        <v>1724</v>
      </c>
      <c r="C567" s="102" t="s">
        <v>1729</v>
      </c>
      <c r="D567" s="125" t="s">
        <v>1730</v>
      </c>
      <c r="E567" s="126" t="s">
        <v>1731</v>
      </c>
      <c r="F567" s="39" t="str">
        <f t="shared" si="24"/>
        <v>规格：代垫付服务费,和我方签约供应商为：一般纳税人
第三方提供非增值税普通发票</v>
      </c>
      <c r="G567" s="124" t="s">
        <v>106</v>
      </c>
      <c r="H567" s="36" t="s">
        <v>260</v>
      </c>
      <c r="I567" s="142">
        <v>0.1</v>
      </c>
    </row>
    <row r="568" spans="1:9" ht="51">
      <c r="A568" s="128" t="s">
        <v>1732</v>
      </c>
      <c r="B568" s="102" t="s">
        <v>1724</v>
      </c>
      <c r="C568" s="102" t="s">
        <v>1729</v>
      </c>
      <c r="D568" s="125" t="s">
        <v>1730</v>
      </c>
      <c r="E568" s="126" t="s">
        <v>1733</v>
      </c>
      <c r="F568" s="39" t="str">
        <f t="shared" si="24"/>
        <v>规格：代垫付服务费,和我方签约供应商为：一般纳税人
第三方3%增值税发票</v>
      </c>
      <c r="G568" s="124" t="s">
        <v>106</v>
      </c>
      <c r="H568" s="36" t="s">
        <v>260</v>
      </c>
      <c r="I568" s="142">
        <v>0.06</v>
      </c>
    </row>
    <row r="569" spans="1:9" ht="51">
      <c r="A569" s="128" t="s">
        <v>1734</v>
      </c>
      <c r="B569" s="102" t="s">
        <v>1724</v>
      </c>
      <c r="C569" s="102" t="s">
        <v>1729</v>
      </c>
      <c r="D569" s="125" t="s">
        <v>1730</v>
      </c>
      <c r="E569" s="126" t="s">
        <v>1735</v>
      </c>
      <c r="F569" s="39" t="str">
        <f t="shared" si="24"/>
        <v>规格：代垫付服务费,和我方签约供应商为：一般纳税人
第三方6%增值税发票</v>
      </c>
      <c r="G569" s="124" t="s">
        <v>106</v>
      </c>
      <c r="H569" s="36" t="s">
        <v>260</v>
      </c>
      <c r="I569" s="142">
        <v>0.04</v>
      </c>
    </row>
    <row r="570" spans="1:9">
      <c r="A570" s="319" t="s">
        <v>1736</v>
      </c>
      <c r="B570" s="319"/>
      <c r="C570" s="319"/>
      <c r="D570" s="319"/>
      <c r="E570" s="319"/>
      <c r="F570" s="319"/>
      <c r="G570" s="319"/>
      <c r="H570" s="319"/>
      <c r="I570" s="17"/>
    </row>
    <row r="571" spans="1:9" ht="85">
      <c r="A571" s="128" t="s">
        <v>1737</v>
      </c>
      <c r="B571" s="36" t="s">
        <v>1738</v>
      </c>
      <c r="C571" s="36" t="s">
        <v>1729</v>
      </c>
      <c r="D571" s="126" t="s">
        <v>1739</v>
      </c>
      <c r="E571" s="140" t="s">
        <v>1740</v>
      </c>
      <c r="F571" s="39" t="str">
        <f t="shared" si="24"/>
        <v>规格：本项服务费收费基数为（A.搭建+B.AVL设备+C.第三方人员费用）,规格：项目管理统筹+创意方案+设计等,本项服务费收费基数为（A.搭建+B.AVL设备+C.第三方人员费用）</v>
      </c>
      <c r="G571" s="36" t="s">
        <v>1741</v>
      </c>
      <c r="H571" s="36" t="s">
        <v>260</v>
      </c>
      <c r="I571" s="88">
        <v>0.1</v>
      </c>
    </row>
    <row r="572" spans="1:9">
      <c r="A572" s="320" t="s">
        <v>1742</v>
      </c>
      <c r="B572" s="320"/>
      <c r="C572" s="320"/>
      <c r="D572" s="320"/>
      <c r="E572" s="320"/>
      <c r="F572" s="320"/>
      <c r="G572" s="320"/>
      <c r="H572" s="320"/>
      <c r="I572" s="141"/>
    </row>
  </sheetData>
  <mergeCells count="7">
    <mergeCell ref="A570:H570"/>
    <mergeCell ref="A572:H572"/>
    <mergeCell ref="A3:H3"/>
    <mergeCell ref="A267:H267"/>
    <mergeCell ref="A499:H499"/>
    <mergeCell ref="A558:H558"/>
    <mergeCell ref="A565:H565"/>
  </mergeCells>
  <phoneticPr fontId="20" type="noConversion"/>
  <conditionalFormatting sqref="I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3天2晚（成都木棉花）</vt:lpstr>
      <vt:lpstr>机票信息</vt:lpstr>
      <vt:lpstr>车辆</vt:lpstr>
      <vt:lpstr>框架报价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c73165</cp:lastModifiedBy>
  <dcterms:created xsi:type="dcterms:W3CDTF">2006-09-16T00:00:00Z</dcterms:created>
  <dcterms:modified xsi:type="dcterms:W3CDTF">2025-06-23T03:40:23Z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1743838A0AE049378836237B5A52CB7A_12</vt:lpwstr>
  </property>
  <property fmtid="{D5CDD505-2E9C-101B-9397-08002B2CF9AE}" pid="3" name="KSOProductBuildVer">
    <vt:lpwstr>2052-12.1.0.20784</vt:lpwstr>
  </property>
</Properties>
</file>