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0730" windowHeight="9510"/>
  </bookViews>
  <sheets>
    <sheet name="Total" sheetId="3" r:id="rId1"/>
    <sheet name="Buick" sheetId="1" r:id="rId2"/>
    <sheet name="Chevy" sheetId="5" r:id="rId3"/>
    <sheet name="Cadi" sheetId="4" r:id="rId4"/>
  </sheets>
  <calcPr calcId="114210" concurrentCalc="0"/>
</workbook>
</file>

<file path=xl/calcChain.xml><?xml version="1.0" encoding="utf-8"?>
<calcChain xmlns="http://schemas.openxmlformats.org/spreadsheetml/2006/main">
  <c r="I15" i="4"/>
  <c r="J21"/>
  <c r="J20"/>
  <c r="J19"/>
  <c r="J18"/>
  <c r="J17"/>
  <c r="J16"/>
  <c r="J15"/>
  <c r="J14"/>
  <c r="J13"/>
  <c r="J12"/>
  <c r="J11"/>
  <c r="J10"/>
  <c r="J9"/>
  <c r="J8"/>
  <c r="J7"/>
  <c r="J6"/>
  <c r="J5"/>
  <c r="J4"/>
  <c r="J3"/>
  <c r="K3"/>
  <c r="I38" i="5"/>
  <c r="I37"/>
  <c r="I36"/>
  <c r="I35"/>
  <c r="I34"/>
  <c r="I33"/>
  <c r="I32"/>
  <c r="I31"/>
  <c r="I30"/>
  <c r="I29"/>
  <c r="I28"/>
  <c r="I27"/>
  <c r="I26"/>
  <c r="I25"/>
  <c r="I24"/>
  <c r="I23"/>
  <c r="I17"/>
  <c r="I16"/>
  <c r="I15"/>
  <c r="I14"/>
  <c r="I13"/>
  <c r="I12"/>
  <c r="I11"/>
  <c r="I10"/>
  <c r="I9"/>
  <c r="I8"/>
  <c r="I7"/>
  <c r="I6"/>
  <c r="I5"/>
  <c r="I4"/>
  <c r="I3"/>
  <c r="I64" i="1"/>
  <c r="I63"/>
  <c r="I62"/>
  <c r="I61"/>
  <c r="I60"/>
  <c r="I59"/>
  <c r="I58"/>
  <c r="I57"/>
  <c r="I56"/>
  <c r="I55"/>
  <c r="I54"/>
  <c r="I53"/>
  <c r="I52"/>
  <c r="I51"/>
  <c r="I50"/>
  <c r="I49"/>
  <c r="I48"/>
  <c r="I47"/>
  <c r="I46"/>
  <c r="I41"/>
  <c r="I40"/>
  <c r="I39"/>
  <c r="I38"/>
  <c r="I37"/>
  <c r="I36"/>
  <c r="I35"/>
  <c r="I34"/>
  <c r="I33"/>
  <c r="I32"/>
  <c r="I31"/>
  <c r="I30"/>
  <c r="I29"/>
  <c r="I28"/>
  <c r="I27"/>
  <c r="I26"/>
  <c r="I25"/>
  <c r="I20"/>
  <c r="I19"/>
  <c r="I18"/>
  <c r="I17"/>
  <c r="I16"/>
  <c r="I15"/>
  <c r="I14"/>
  <c r="I13"/>
  <c r="I12"/>
  <c r="I11"/>
  <c r="I10"/>
  <c r="I9"/>
  <c r="I8"/>
  <c r="I7"/>
  <c r="I6"/>
  <c r="I5"/>
  <c r="I4"/>
  <c r="I3"/>
  <c r="B6" i="3"/>
  <c r="B7"/>
  <c r="B8"/>
  <c r="B9"/>
  <c r="B13"/>
  <c r="B14"/>
  <c r="B15"/>
  <c r="B19"/>
  <c r="B20"/>
  <c r="B22"/>
  <c r="B23"/>
  <c r="B24"/>
</calcChain>
</file>

<file path=xl/sharedStrings.xml><?xml version="1.0" encoding="utf-8"?>
<sst xmlns="http://schemas.openxmlformats.org/spreadsheetml/2006/main" count="257" uniqueCount="95">
  <si>
    <t>康辉集团北京国际会议展览有限公司</t>
  </si>
  <si>
    <t>2017售后技术索赔论坛</t>
  </si>
  <si>
    <t>别克</t>
  </si>
  <si>
    <t>会议地点
Location</t>
  </si>
  <si>
    <t>区域会务费用
Meeting business Price</t>
  </si>
  <si>
    <r>
      <rPr>
        <sz val="10"/>
        <color indexed="8"/>
        <rFont val="微软雅黑"/>
        <family val="2"/>
        <charset val="134"/>
      </rPr>
      <t>天津
T</t>
    </r>
    <r>
      <rPr>
        <sz val="10"/>
        <color indexed="8"/>
        <rFont val="微软雅黑"/>
        <family val="2"/>
        <charset val="134"/>
      </rPr>
      <t>ian Jin</t>
    </r>
  </si>
  <si>
    <r>
      <rPr>
        <sz val="10"/>
        <color indexed="8"/>
        <rFont val="微软雅黑"/>
        <family val="2"/>
        <charset val="134"/>
      </rPr>
      <t>武汉
W</t>
    </r>
    <r>
      <rPr>
        <sz val="10"/>
        <color indexed="8"/>
        <rFont val="微软雅黑"/>
        <family val="2"/>
        <charset val="134"/>
      </rPr>
      <t>u Han</t>
    </r>
  </si>
  <si>
    <t>兰州
LanZhou</t>
  </si>
  <si>
    <t>Total</t>
  </si>
  <si>
    <t>雪佛兰</t>
  </si>
  <si>
    <t>凯迪拉克</t>
  </si>
  <si>
    <t>All Total</t>
  </si>
  <si>
    <t>服务费</t>
  </si>
  <si>
    <t>合计（不含税）</t>
  </si>
  <si>
    <t>2017年售后技术索赔论坛需求描述
2017 Afersales Warranty Forum Requirement</t>
  </si>
  <si>
    <t>时间
Date</t>
  </si>
  <si>
    <t>地点
Location</t>
  </si>
  <si>
    <t>区域
Zone</t>
  </si>
  <si>
    <t>品名
Item</t>
  </si>
  <si>
    <t>详述性能
Requipment Description</t>
  </si>
  <si>
    <t>次数
Time</t>
  </si>
  <si>
    <t>数量
Amount</t>
  </si>
  <si>
    <t>单价
Unit Price</t>
  </si>
  <si>
    <t>预算费用
Budget</t>
  </si>
  <si>
    <t>COMMENTS</t>
  </si>
  <si>
    <t>2017.10.9-10.11</t>
  </si>
  <si>
    <r>
      <rPr>
        <sz val="10"/>
        <color indexed="8"/>
        <rFont val="微软雅黑"/>
        <family val="2"/>
        <charset val="134"/>
      </rPr>
      <t xml:space="preserve">别克一区、六区和九区
Buick Field </t>
    </r>
    <r>
      <rPr>
        <sz val="10"/>
        <color indexed="8"/>
        <rFont val="微软雅黑"/>
        <family val="2"/>
        <charset val="134"/>
      </rPr>
      <t>1,6,9</t>
    </r>
  </si>
  <si>
    <t>会议场地租赁
Site</t>
  </si>
  <si>
    <t>能容纳500人次左右，包括影音设备，文具，网络等
Conference room for 500 person,including internet,basic equipment,stationary，etc</t>
  </si>
  <si>
    <t>供半天使用的3间培训会议室，每间会议室能容纳100人左右，包括投影，影音设备，文具，网络等
Need 3 conference rooms for half day system training use， about 100 person,including projection,internet,basic equipment,stationary，etc，</t>
  </si>
  <si>
    <t>会场搭建费 
Site Collocation</t>
  </si>
  <si>
    <r>
      <rPr>
        <sz val="10"/>
        <rFont val="微软雅黑"/>
        <family val="2"/>
        <charset val="134"/>
      </rPr>
      <t>会议主题背景板、签到</t>
    </r>
    <r>
      <rPr>
        <sz val="10"/>
        <color indexed="10"/>
        <rFont val="微软雅黑"/>
        <family val="2"/>
        <charset val="134"/>
      </rPr>
      <t>易拉宝</t>
    </r>
    <r>
      <rPr>
        <sz val="10"/>
        <rFont val="微软雅黑"/>
        <family val="2"/>
        <charset val="134"/>
      </rPr>
      <t xml:space="preserve">
Backdrop Board and Sign-in Board</t>
    </r>
  </si>
  <si>
    <t>高清投影及幕布
Projection and screen</t>
  </si>
  <si>
    <t>切换器</t>
  </si>
  <si>
    <t>全天会议摄影
Photograph for conference and award dinner</t>
  </si>
  <si>
    <t>会议制作物
Conference Making</t>
  </si>
  <si>
    <t>物料加急运费（水杯）</t>
  </si>
  <si>
    <t>会议胸卡、餐券
Meeting Card and meal ticket</t>
  </si>
  <si>
    <t>杂费</t>
  </si>
  <si>
    <t>会务组织
Organization</t>
  </si>
  <si>
    <t>会议短信和签到信息平台
Conference information message and sign-in system</t>
  </si>
  <si>
    <t>午餐（D1）
Lunch</t>
  </si>
  <si>
    <t>餐厅零点签单</t>
  </si>
  <si>
    <t>晚餐（D1）
Supper</t>
  </si>
  <si>
    <t>单房差</t>
  </si>
  <si>
    <t>老师住宿</t>
  </si>
  <si>
    <t>9日 10日</t>
  </si>
  <si>
    <t>供应商人员费用
Supplier Service Expense</t>
  </si>
  <si>
    <t>差旅 trip</t>
  </si>
  <si>
    <t>住宿 accommodation</t>
  </si>
  <si>
    <t xml:space="preserve">活动管理
campaign management </t>
  </si>
  <si>
    <t>SUM</t>
  </si>
  <si>
    <t>*会议天数1天，10月10日全天会议和晚宴。
*按各大区ASC数量，每个ASC将邀请索赔员和部分站的站长出席。
*本场会议邀请约三个区域约260家ASC，470人次左右参加。
*SGMS相关部门与会人数约10人（邀请人员：市场行动和三包、TAC现场工程师、延保、附件、德科、区域FMC和大区经理、培训部、IT系统支持、财务部等）。
*需会务公司收集统计参会人员回执，并确定参会人数安排房间（有些参会人员有拼房需求），安排与会宾馆签到台和签到人员</t>
  </si>
  <si>
    <t>2017.10.15-10.17</t>
  </si>
  <si>
    <r>
      <rPr>
        <sz val="10"/>
        <color indexed="8"/>
        <rFont val="微软雅黑"/>
        <family val="2"/>
        <charset val="134"/>
      </rPr>
      <t>别克二区、三区、五区
Buick Field 2,3,</t>
    </r>
    <r>
      <rPr>
        <sz val="10"/>
        <color indexed="8"/>
        <rFont val="微软雅黑"/>
        <family val="2"/>
        <charset val="134"/>
      </rPr>
      <t>5</t>
    </r>
  </si>
  <si>
    <t>KT板 立式讲台装饰</t>
  </si>
  <si>
    <t>15日 16日</t>
  </si>
  <si>
    <t>*会议天数1天，10月16日全天会议和晚宴。
*按各大区ASC数量，每个ASC将邀请索赔员和部分站的站长出席。
*本场会议邀请约三个区域约240家ASC，440人次左右参加。
*SGMS相关部门与会人数约10人（邀请人员：市场行动和三包、TAC现场工程师、延保、附件、德科、区域FMC和大区经理、培训部、IT系统支持、财务部等）。
*需会务公司收集统计参会人员回执，并确定参会人数安排房间（有些参会人员有拼房需求），安排与会宾馆签到台和签到人员</t>
  </si>
  <si>
    <r>
      <rPr>
        <sz val="10"/>
        <color indexed="8"/>
        <rFont val="微软雅黑"/>
        <family val="2"/>
        <charset val="134"/>
      </rPr>
      <t>201</t>
    </r>
    <r>
      <rPr>
        <sz val="10"/>
        <color indexed="8"/>
        <rFont val="微软雅黑"/>
        <family val="2"/>
        <charset val="134"/>
      </rPr>
      <t>7</t>
    </r>
    <r>
      <rPr>
        <sz val="10"/>
        <color indexed="8"/>
        <rFont val="微软雅黑"/>
        <family val="2"/>
        <charset val="134"/>
      </rPr>
      <t>.10.</t>
    </r>
    <r>
      <rPr>
        <sz val="10"/>
        <color indexed="8"/>
        <rFont val="微软雅黑"/>
        <family val="2"/>
        <charset val="134"/>
      </rPr>
      <t>22</t>
    </r>
    <r>
      <rPr>
        <sz val="10"/>
        <color indexed="8"/>
        <rFont val="微软雅黑"/>
        <family val="2"/>
        <charset val="134"/>
      </rPr>
      <t>-10.</t>
    </r>
    <r>
      <rPr>
        <sz val="10"/>
        <color indexed="8"/>
        <rFont val="微软雅黑"/>
        <family val="2"/>
        <charset val="134"/>
      </rPr>
      <t>24</t>
    </r>
  </si>
  <si>
    <r>
      <rPr>
        <sz val="10"/>
        <color indexed="8"/>
        <rFont val="微软雅黑"/>
        <family val="2"/>
        <charset val="134"/>
      </rPr>
      <t xml:space="preserve">兰州
</t>
    </r>
    <r>
      <rPr>
        <sz val="10"/>
        <color indexed="8"/>
        <rFont val="微软雅黑"/>
        <family val="2"/>
        <charset val="134"/>
      </rPr>
      <t>LanZhou</t>
    </r>
  </si>
  <si>
    <t>别克四区、七区和八区
Buick Field 4,7,8</t>
  </si>
  <si>
    <t>能容纳550人次左右，包括影音设备，文具，网络等
Conference room for 500 person,including internet,basic equipment,stationary，etc</t>
  </si>
  <si>
    <t>供半天使用的3间培训会议室，每间会议室能容纳150人左右，包括投影，影音设备，文具，网络等
Need 3 conference rooms for half day system training use， about 100 person,including projection,internet,basic equipment,stationary，etc，</t>
  </si>
  <si>
    <t>22日 23日</t>
  </si>
  <si>
    <t>地毯清洁费</t>
  </si>
  <si>
    <t>晚餐赔偿酒杯</t>
  </si>
  <si>
    <t>sum</t>
  </si>
  <si>
    <t>*会议天数1天，10月23日全天会议和晚宴。
*按各大区ASC数量，每个ASC将邀请索赔员和部分站的站长出席。
*本场会议邀请约三个区域约340家ASC，550人次左右参加。
*SGMS相关部门与会人数约10人（邀请人员：市场行动和三包、TAC现场工程师、延保、附件、德科、区域FMC和大区经理、培训部、IT系统支持、财务部等）。
*需会务公司收集统计参会人员回执，并确定参会人数安排房间（有些参会人员有拼房需求），安排与会宾馆签到台和签到人员</t>
  </si>
  <si>
    <r>
      <rPr>
        <sz val="10"/>
        <color indexed="8"/>
        <rFont val="微软雅黑"/>
        <family val="2"/>
        <charset val="134"/>
      </rPr>
      <t>2017.10.</t>
    </r>
    <r>
      <rPr>
        <sz val="10"/>
        <color indexed="8"/>
        <rFont val="微软雅黑"/>
        <family val="2"/>
        <charset val="134"/>
      </rPr>
      <t>11</t>
    </r>
    <r>
      <rPr>
        <sz val="10"/>
        <color indexed="8"/>
        <rFont val="微软雅黑"/>
        <family val="2"/>
        <charset val="134"/>
      </rPr>
      <t>-10.1</t>
    </r>
    <r>
      <rPr>
        <sz val="10"/>
        <color indexed="8"/>
        <rFont val="微软雅黑"/>
        <family val="2"/>
        <charset val="134"/>
      </rPr>
      <t>3</t>
    </r>
  </si>
  <si>
    <t>天津
Tian Jin</t>
  </si>
  <si>
    <t>雪佛兰一区、二区、七区和八区
Chevy Field 1,2,7,8</t>
  </si>
  <si>
    <t>11日 12日</t>
  </si>
  <si>
    <t>*会议天数1天，10月12日全天会议和晚宴。
*按各大区ASC数量，每个ASC将邀请索赔员和部分站的站长出席。
*本场会议邀请约三个区域约340家ASC，550人次左右参加。
*SGMS相关部门与会人数约10人（邀请人员：市场行动和三包、TAC现场工程师、延保、附件、德科、区域FMC和大区经理、培训部、IT系统支持、财务部等）。
*需会务公司收集统计参会人员回执，并确定参会人数安排房间（有些参会人员有拼房需求），安排与会宾馆签到台和签到人员</t>
  </si>
  <si>
    <r>
      <rPr>
        <sz val="10"/>
        <color indexed="8"/>
        <rFont val="微软雅黑"/>
        <family val="2"/>
        <charset val="134"/>
      </rPr>
      <t>2017.10.17</t>
    </r>
    <r>
      <rPr>
        <sz val="10"/>
        <color indexed="8"/>
        <rFont val="微软雅黑"/>
        <family val="2"/>
        <charset val="134"/>
      </rPr>
      <t>-10.1</t>
    </r>
    <r>
      <rPr>
        <sz val="10"/>
        <color indexed="8"/>
        <rFont val="微软雅黑"/>
        <family val="2"/>
        <charset val="134"/>
      </rPr>
      <t>9</t>
    </r>
  </si>
  <si>
    <t>武汉
Wu Han</t>
  </si>
  <si>
    <t>四区、五区和六区
Chevy Field 3,4,5,6</t>
  </si>
  <si>
    <t>17日 18日</t>
  </si>
  <si>
    <t>*会议天数1天，10月18日全天会议和晚宴。
*按各大区ASC数量，每个ASC将邀请索赔员和部分站的站长出席。
*本场会议邀请约三个区域约285家ASC，480人次左右参加。
*SGMS相关部门与会人数约10人（邀请人员：市场行动和三包、TAC现场工程师、延保、附件、德科、区域FMC和大区经理、培训部、IT系统支持、财务部等）。
*需会务公司收集统计参会人员回执，并确定参会人数安排房间（有些参会人员有拼房需求），安排与会宾馆签到台和签到人员</t>
  </si>
  <si>
    <t>2017年售后技术索赔论坛需求描述
2017 Afersales Technical Warranty Forum Requirement</t>
  </si>
  <si>
    <t>品牌
Brand</t>
  </si>
  <si>
    <t>参加区域
Zone</t>
  </si>
  <si>
    <t>小计
Sum</t>
  </si>
  <si>
    <t>凯迪
Cadi</t>
  </si>
  <si>
    <r>
      <rPr>
        <sz val="10"/>
        <color indexed="8"/>
        <rFont val="微软雅黑"/>
        <family val="2"/>
        <charset val="134"/>
      </rPr>
      <t>2017</t>
    </r>
    <r>
      <rPr>
        <sz val="10"/>
        <color indexed="8"/>
        <rFont val="微软雅黑"/>
        <family val="2"/>
        <charset val="134"/>
      </rPr>
      <t>.10.</t>
    </r>
    <r>
      <rPr>
        <sz val="10"/>
        <color indexed="8"/>
        <rFont val="微软雅黑"/>
        <family val="2"/>
        <charset val="134"/>
      </rPr>
      <t>24</t>
    </r>
    <r>
      <rPr>
        <sz val="10"/>
        <color indexed="8"/>
        <rFont val="微软雅黑"/>
        <family val="2"/>
        <charset val="134"/>
      </rPr>
      <t>-10.</t>
    </r>
    <r>
      <rPr>
        <sz val="10"/>
        <color indexed="8"/>
        <rFont val="微软雅黑"/>
        <family val="2"/>
        <charset val="134"/>
      </rPr>
      <t>26</t>
    </r>
  </si>
  <si>
    <t>凯迪全国区域
All Field</t>
  </si>
  <si>
    <t>能容纳450人次左右，包括影音设备，文具，网络等
Conference room for 500 person,including internet,basic equipment,stationary，etc</t>
  </si>
  <si>
    <t>供半天使用的2间培训会议室，每间会议室能容纳100人左右，包括投影，影音设备，文具，网络等
Need 2 conference rooms for half day system training use， about 100 person,including projection,internet,basic equipment,stationary，etc，</t>
  </si>
  <si>
    <t>徐杰</t>
  </si>
  <si>
    <t>mini bar</t>
  </si>
  <si>
    <t>许杰</t>
  </si>
  <si>
    <t>延迟退房少付一晚房费</t>
  </si>
  <si>
    <t>老师机票</t>
  </si>
  <si>
    <t>天津6人、武汉6人、兰州5人</t>
  </si>
  <si>
    <t>*会议天数1天，10月25日全天会议和晚宴。
*按各大区ASC数量，每个ASC将邀请索赔员和部分站的站长出席。
*本场会议邀请约三个区域约200家ASC，350人次左右参加。
*SGMS相关部门与会人数约10人（邀请人员：市场行动和三包、TAC现场工程师、延保、附件、德科、区域FMC和大区经理、培训部、IT系统支持、财务部等）。
*需会务公司收集统计参会人员回执，并确定参会人数安排房间（有些参会人员有拼房需求），安排与会宾馆签到台和签到人员</t>
  </si>
  <si>
    <t>合同合计（不含税）</t>
    <phoneticPr fontId="9" type="noConversion"/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</si>
</sst>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176" formatCode="#,##0_ "/>
    <numFmt numFmtId="177" formatCode="#,##0_);[Red]\(#,##0\)"/>
    <numFmt numFmtId="178" formatCode="#,##0.00_ "/>
    <numFmt numFmtId="179" formatCode="0.00_ "/>
  </numFmts>
  <fonts count="10">
    <font>
      <sz val="11"/>
      <color theme="1"/>
      <name val="宋体"/>
      <charset val="134"/>
      <scheme val="minor"/>
    </font>
    <font>
      <b/>
      <sz val="16"/>
      <color indexed="8"/>
      <name val="微软雅黑"/>
      <family val="2"/>
      <charset val="134"/>
    </font>
    <font>
      <sz val="16"/>
      <color indexed="8"/>
      <name val="微软雅黑"/>
      <family val="2"/>
      <charset val="134"/>
    </font>
    <font>
      <b/>
      <sz val="10"/>
      <name val="微软雅黑"/>
      <family val="2"/>
      <charset val="134"/>
    </font>
    <font>
      <sz val="10"/>
      <color indexed="8"/>
      <name val="微软雅黑"/>
      <family val="2"/>
      <charset val="134"/>
    </font>
    <font>
      <sz val="10"/>
      <name val="微软雅黑"/>
      <family val="2"/>
      <charset val="134"/>
    </font>
    <font>
      <sz val="10"/>
      <color indexed="10"/>
      <name val="微软雅黑"/>
      <family val="2"/>
      <charset val="134"/>
    </font>
    <font>
      <sz val="10"/>
      <color indexed="8"/>
      <name val="宋体"/>
      <charset val="134"/>
    </font>
    <font>
      <sz val="11"/>
      <color indexed="8"/>
      <name val="微软雅黑"/>
      <family val="2"/>
      <charset val="134"/>
    </font>
    <font>
      <sz val="9"/>
      <name val="宋体"/>
      <charset val="134"/>
    </font>
  </fonts>
  <fills count="7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1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3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 wrapText="1"/>
    </xf>
    <xf numFmtId="177" fontId="3" fillId="0" borderId="1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176" fontId="0" fillId="0" borderId="0" xfId="0" applyNumberFormat="1">
      <alignment vertical="center"/>
    </xf>
    <xf numFmtId="176" fontId="7" fillId="0" borderId="0" xfId="0" applyNumberFormat="1" applyFont="1" applyFill="1">
      <alignment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4" fontId="5" fillId="0" borderId="3" xfId="0" applyNumberFormat="1" applyFont="1" applyFill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41" fontId="0" fillId="0" borderId="0" xfId="0" applyNumberFormat="1">
      <alignment vertical="center"/>
    </xf>
    <xf numFmtId="178" fontId="0" fillId="0" borderId="0" xfId="0" applyNumberFormat="1">
      <alignment vertical="center"/>
    </xf>
    <xf numFmtId="0" fontId="5" fillId="0" borderId="1" xfId="0" applyFont="1" applyBorder="1" applyAlignment="1">
      <alignment vertical="center" wrapText="1"/>
    </xf>
    <xf numFmtId="4" fontId="5" fillId="0" borderId="4" xfId="0" applyNumberFormat="1" applyFont="1" applyBorder="1" applyAlignment="1">
      <alignment horizontal="center" vertical="center" wrapText="1"/>
    </xf>
    <xf numFmtId="0" fontId="8" fillId="0" borderId="0" xfId="0" applyFont="1">
      <alignment vertical="center"/>
    </xf>
    <xf numFmtId="0" fontId="0" fillId="0" borderId="1" xfId="0" applyBorder="1">
      <alignment vertical="center"/>
    </xf>
    <xf numFmtId="0" fontId="5" fillId="0" borderId="4" xfId="0" applyFont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8" fillId="0" borderId="0" xfId="0" applyFont="1" applyFill="1">
      <alignment vertical="center"/>
    </xf>
    <xf numFmtId="0" fontId="0" fillId="0" borderId="0" xfId="0" applyAlignment="1">
      <alignment horizontal="left" vertical="center"/>
    </xf>
    <xf numFmtId="57" fontId="0" fillId="0" borderId="0" xfId="0" applyNumberFormat="1" applyAlignment="1">
      <alignment horizontal="left" vertical="center"/>
    </xf>
    <xf numFmtId="0" fontId="4" fillId="3" borderId="0" xfId="0" applyFont="1" applyFill="1">
      <alignment vertical="center"/>
    </xf>
    <xf numFmtId="0" fontId="4" fillId="0" borderId="0" xfId="0" applyFont="1">
      <alignment vertical="center"/>
    </xf>
    <xf numFmtId="0" fontId="4" fillId="4" borderId="0" xfId="0" applyFont="1" applyFill="1" applyAlignment="1">
      <alignment vertical="center" wrapText="1"/>
    </xf>
    <xf numFmtId="0" fontId="4" fillId="0" borderId="0" xfId="0" applyFont="1" applyAlignment="1">
      <alignment vertical="center" wrapText="1"/>
    </xf>
    <xf numFmtId="4" fontId="4" fillId="0" borderId="0" xfId="0" applyNumberFormat="1" applyFont="1">
      <alignment vertical="center"/>
    </xf>
    <xf numFmtId="0" fontId="4" fillId="2" borderId="0" xfId="0" applyFont="1" applyFill="1">
      <alignment vertical="center"/>
    </xf>
    <xf numFmtId="0" fontId="4" fillId="5" borderId="0" xfId="0" applyFont="1" applyFill="1">
      <alignment vertical="center"/>
    </xf>
    <xf numFmtId="0" fontId="4" fillId="0" borderId="0" xfId="0" applyFont="1" applyFill="1">
      <alignment vertical="center"/>
    </xf>
    <xf numFmtId="178" fontId="4" fillId="0" borderId="0" xfId="0" applyNumberFormat="1" applyFont="1" applyFill="1">
      <alignment vertical="center"/>
    </xf>
    <xf numFmtId="179" fontId="4" fillId="0" borderId="0" xfId="0" applyNumberFormat="1" applyFont="1" applyFill="1">
      <alignment vertical="center"/>
    </xf>
    <xf numFmtId="0" fontId="0" fillId="0" borderId="0" xfId="0" applyFill="1">
      <alignment vertical="center"/>
    </xf>
    <xf numFmtId="179" fontId="0" fillId="0" borderId="0" xfId="0" applyNumberFormat="1" applyFill="1">
      <alignment vertical="center"/>
    </xf>
    <xf numFmtId="178" fontId="0" fillId="0" borderId="0" xfId="0" applyNumberFormat="1" applyFill="1">
      <alignment vertical="center"/>
    </xf>
    <xf numFmtId="0" fontId="0" fillId="6" borderId="0" xfId="0" applyFill="1">
      <alignment vertical="center"/>
    </xf>
    <xf numFmtId="178" fontId="0" fillId="6" borderId="0" xfId="0" applyNumberFormat="1" applyFill="1">
      <alignment vertical="center"/>
    </xf>
    <xf numFmtId="0" fontId="1" fillId="0" borderId="5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/>
    </xf>
    <xf numFmtId="4" fontId="5" fillId="0" borderId="3" xfId="0" applyNumberFormat="1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25"/>
  <sheetViews>
    <sheetView tabSelected="1" workbookViewId="0">
      <selection activeCell="B8" sqref="B8"/>
    </sheetView>
  </sheetViews>
  <sheetFormatPr defaultRowHeight="16.5"/>
  <cols>
    <col min="1" max="1" width="24.875" style="27" customWidth="1"/>
    <col min="2" max="2" width="19.375" style="27" customWidth="1"/>
    <col min="3" max="3" width="9" style="27"/>
    <col min="4" max="4" width="15.375" style="27" customWidth="1"/>
    <col min="5" max="16384" width="9" style="27"/>
  </cols>
  <sheetData>
    <row r="1" spans="1:2">
      <c r="A1" s="32" t="s">
        <v>0</v>
      </c>
    </row>
    <row r="2" spans="1:2">
      <c r="A2" s="33">
        <v>43009</v>
      </c>
    </row>
    <row r="3" spans="1:2">
      <c r="A3" s="32" t="s">
        <v>1</v>
      </c>
    </row>
    <row r="4" spans="1:2">
      <c r="A4" s="34" t="s">
        <v>2</v>
      </c>
      <c r="B4" s="35"/>
    </row>
    <row r="5" spans="1:2" ht="33">
      <c r="A5" s="36" t="s">
        <v>3</v>
      </c>
      <c r="B5" s="36" t="s">
        <v>4</v>
      </c>
    </row>
    <row r="6" spans="1:2" ht="36" customHeight="1">
      <c r="A6" s="37" t="s">
        <v>5</v>
      </c>
      <c r="B6" s="38">
        <f ca="1">SUM(Buick!I3:I20)</f>
        <v>269664</v>
      </c>
    </row>
    <row r="7" spans="1:2" ht="33">
      <c r="A7" s="37" t="s">
        <v>6</v>
      </c>
      <c r="B7" s="38">
        <f ca="1">SUM(Buick!I25:I41)</f>
        <v>263740</v>
      </c>
    </row>
    <row r="8" spans="1:2" ht="35.25" customHeight="1">
      <c r="A8" s="37" t="s">
        <v>7</v>
      </c>
      <c r="B8" s="38">
        <f ca="1">SUM(Buick!I46:I64)</f>
        <v>166052</v>
      </c>
    </row>
    <row r="9" spans="1:2">
      <c r="A9" s="35" t="s">
        <v>8</v>
      </c>
      <c r="B9" s="38">
        <f>B6+B7+B8</f>
        <v>699456</v>
      </c>
    </row>
    <row r="11" spans="1:2">
      <c r="A11" s="39" t="s">
        <v>9</v>
      </c>
      <c r="B11" s="35"/>
    </row>
    <row r="12" spans="1:2" ht="33">
      <c r="A12" s="36" t="s">
        <v>3</v>
      </c>
      <c r="B12" s="36" t="s">
        <v>4</v>
      </c>
    </row>
    <row r="13" spans="1:2" ht="33">
      <c r="A13" s="37" t="s">
        <v>5</v>
      </c>
      <c r="B13" s="38">
        <f ca="1">SUM(Chevy!I3:I17)</f>
        <v>257000</v>
      </c>
    </row>
    <row r="14" spans="1:2" ht="33">
      <c r="A14" s="37" t="s">
        <v>6</v>
      </c>
      <c r="B14" s="38">
        <f ca="1">SUM(Chevy!I23:I38)</f>
        <v>221730</v>
      </c>
    </row>
    <row r="15" spans="1:2">
      <c r="A15" s="35" t="s">
        <v>8</v>
      </c>
      <c r="B15" s="38">
        <f>B13+B14</f>
        <v>478730</v>
      </c>
    </row>
    <row r="17" spans="1:5">
      <c r="A17" s="40" t="s">
        <v>10</v>
      </c>
      <c r="B17" s="35"/>
    </row>
    <row r="18" spans="1:5" ht="33">
      <c r="A18" s="36" t="s">
        <v>3</v>
      </c>
      <c r="B18" s="36" t="s">
        <v>4</v>
      </c>
    </row>
    <row r="19" spans="1:5" ht="33">
      <c r="A19" s="37" t="s">
        <v>7</v>
      </c>
      <c r="B19" s="38">
        <f ca="1">SUM(Cadi!J3:J21)</f>
        <v>262842</v>
      </c>
    </row>
    <row r="20" spans="1:5">
      <c r="A20" s="35" t="s">
        <v>8</v>
      </c>
      <c r="B20" s="38">
        <f>B19</f>
        <v>262842</v>
      </c>
    </row>
    <row r="21" spans="1:5">
      <c r="A21" s="35"/>
      <c r="B21" s="35"/>
      <c r="D21" s="37"/>
      <c r="E21" s="35"/>
    </row>
    <row r="22" spans="1:5" s="31" customFormat="1">
      <c r="A22" s="41" t="s">
        <v>11</v>
      </c>
      <c r="B22" s="42">
        <f>B9+B15+B20</f>
        <v>1441028</v>
      </c>
      <c r="D22" s="41"/>
      <c r="E22" s="43"/>
    </row>
    <row r="23" spans="1:5" s="31" customFormat="1">
      <c r="A23" s="44" t="s">
        <v>12</v>
      </c>
      <c r="B23" s="45">
        <f>B22*0.1</f>
        <v>144102.80000000002</v>
      </c>
    </row>
    <row r="24" spans="1:5" s="31" customFormat="1">
      <c r="A24" s="44" t="s">
        <v>13</v>
      </c>
      <c r="B24" s="46">
        <f>B22+B23</f>
        <v>1585130.8</v>
      </c>
    </row>
    <row r="25" spans="1:5">
      <c r="A25" s="47" t="s">
        <v>94</v>
      </c>
      <c r="B25" s="48">
        <v>1600000</v>
      </c>
    </row>
  </sheetData>
  <phoneticPr fontId="9" type="noConversion"/>
  <pageMargins left="0.69930555555555596" right="0.69930555555555596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dimension ref="A1:J67"/>
  <sheetViews>
    <sheetView topLeftCell="A11" zoomScale="90" zoomScaleNormal="90" workbookViewId="0">
      <selection activeCell="I3" sqref="I3:I20"/>
    </sheetView>
  </sheetViews>
  <sheetFormatPr defaultColWidth="9" defaultRowHeight="13.5"/>
  <cols>
    <col min="1" max="1" width="13" customWidth="1"/>
    <col min="2" max="2" width="10.25" customWidth="1"/>
    <col min="3" max="3" width="11.875" customWidth="1"/>
    <col min="4" max="4" width="22.375" customWidth="1"/>
    <col min="5" max="5" width="51.625" customWidth="1"/>
    <col min="6" max="6" width="11.125" customWidth="1"/>
    <col min="8" max="8" width="11.125" customWidth="1"/>
    <col min="9" max="9" width="12.875" customWidth="1"/>
    <col min="10" max="10" width="20.25" customWidth="1"/>
  </cols>
  <sheetData>
    <row r="1" spans="1:10" ht="62.25" customHeight="1">
      <c r="A1" s="49" t="s">
        <v>14</v>
      </c>
      <c r="B1" s="50"/>
      <c r="C1" s="50"/>
      <c r="D1" s="50"/>
      <c r="E1" s="50"/>
      <c r="F1" s="50"/>
      <c r="G1" s="50"/>
      <c r="H1" s="50"/>
      <c r="I1" s="50"/>
    </row>
    <row r="2" spans="1:10" ht="33">
      <c r="A2" s="1" t="s">
        <v>15</v>
      </c>
      <c r="B2" s="1" t="s">
        <v>16</v>
      </c>
      <c r="C2" s="1" t="s">
        <v>17</v>
      </c>
      <c r="D2" s="1" t="s">
        <v>18</v>
      </c>
      <c r="E2" s="1" t="s">
        <v>19</v>
      </c>
      <c r="F2" s="1" t="s">
        <v>20</v>
      </c>
      <c r="G2" s="2" t="s">
        <v>21</v>
      </c>
      <c r="H2" s="2" t="s">
        <v>22</v>
      </c>
      <c r="I2" s="17" t="s">
        <v>23</v>
      </c>
      <c r="J2" s="30" t="s">
        <v>24</v>
      </c>
    </row>
    <row r="3" spans="1:10" ht="49.5">
      <c r="A3" s="63" t="s">
        <v>25</v>
      </c>
      <c r="B3" s="63" t="s">
        <v>5</v>
      </c>
      <c r="C3" s="63" t="s">
        <v>26</v>
      </c>
      <c r="D3" s="56" t="s">
        <v>27</v>
      </c>
      <c r="E3" s="4" t="s">
        <v>28</v>
      </c>
      <c r="F3" s="3">
        <v>1</v>
      </c>
      <c r="G3" s="5">
        <v>1</v>
      </c>
      <c r="H3" s="19">
        <v>30000</v>
      </c>
      <c r="I3" s="19">
        <f t="shared" ref="I3:I20" si="0">F3*G3*H3</f>
        <v>30000</v>
      </c>
    </row>
    <row r="4" spans="1:10" ht="86.25" customHeight="1">
      <c r="A4" s="64"/>
      <c r="B4" s="64"/>
      <c r="C4" s="64"/>
      <c r="D4" s="57"/>
      <c r="E4" s="4" t="s">
        <v>29</v>
      </c>
      <c r="F4" s="3">
        <v>1</v>
      </c>
      <c r="G4" s="5">
        <v>3</v>
      </c>
      <c r="H4" s="19">
        <v>10000</v>
      </c>
      <c r="I4" s="19">
        <f t="shared" si="0"/>
        <v>30000</v>
      </c>
    </row>
    <row r="5" spans="1:10" ht="33">
      <c r="A5" s="65"/>
      <c r="B5" s="65"/>
      <c r="C5" s="65"/>
      <c r="D5" s="56" t="s">
        <v>30</v>
      </c>
      <c r="E5" s="6" t="s">
        <v>31</v>
      </c>
      <c r="F5" s="7">
        <v>1</v>
      </c>
      <c r="G5" s="5">
        <v>1</v>
      </c>
      <c r="H5" s="19">
        <v>9000</v>
      </c>
      <c r="I5" s="19">
        <f t="shared" si="0"/>
        <v>9000</v>
      </c>
    </row>
    <row r="6" spans="1:10" ht="33">
      <c r="A6" s="65"/>
      <c r="B6" s="65"/>
      <c r="C6" s="65"/>
      <c r="D6" s="58"/>
      <c r="E6" s="6" t="s">
        <v>32</v>
      </c>
      <c r="F6" s="7">
        <v>1</v>
      </c>
      <c r="G6" s="5">
        <v>2</v>
      </c>
      <c r="H6" s="19">
        <v>0</v>
      </c>
      <c r="I6" s="19">
        <f t="shared" si="0"/>
        <v>0</v>
      </c>
    </row>
    <row r="7" spans="1:10" ht="16.5">
      <c r="A7" s="65"/>
      <c r="B7" s="65"/>
      <c r="C7" s="65"/>
      <c r="D7" s="58"/>
      <c r="E7" s="6" t="s">
        <v>33</v>
      </c>
      <c r="F7" s="7">
        <v>1</v>
      </c>
      <c r="G7" s="5">
        <v>2</v>
      </c>
      <c r="H7" s="19">
        <v>2000</v>
      </c>
      <c r="I7" s="19">
        <f t="shared" si="0"/>
        <v>4000</v>
      </c>
    </row>
    <row r="8" spans="1:10" ht="33">
      <c r="A8" s="65"/>
      <c r="B8" s="65"/>
      <c r="C8" s="65"/>
      <c r="D8" s="57"/>
      <c r="E8" s="9" t="s">
        <v>34</v>
      </c>
      <c r="F8" s="7">
        <v>1</v>
      </c>
      <c r="G8" s="5">
        <v>1</v>
      </c>
      <c r="H8" s="19">
        <v>2000</v>
      </c>
      <c r="I8" s="19">
        <f t="shared" si="0"/>
        <v>2000</v>
      </c>
    </row>
    <row r="9" spans="1:10" ht="16.5">
      <c r="A9" s="65"/>
      <c r="B9" s="65"/>
      <c r="C9" s="65"/>
      <c r="D9" s="56" t="s">
        <v>35</v>
      </c>
      <c r="E9" s="9" t="s">
        <v>36</v>
      </c>
      <c r="F9" s="7">
        <v>1</v>
      </c>
      <c r="G9" s="5">
        <v>1</v>
      </c>
      <c r="H9" s="19">
        <v>300</v>
      </c>
      <c r="I9" s="19">
        <f t="shared" si="0"/>
        <v>300</v>
      </c>
    </row>
    <row r="10" spans="1:10" ht="33">
      <c r="A10" s="65"/>
      <c r="B10" s="65"/>
      <c r="C10" s="65"/>
      <c r="D10" s="57"/>
      <c r="E10" s="13" t="s">
        <v>37</v>
      </c>
      <c r="F10" s="7">
        <v>1</v>
      </c>
      <c r="G10" s="5">
        <v>500</v>
      </c>
      <c r="H10" s="20">
        <v>0</v>
      </c>
      <c r="I10" s="19">
        <f t="shared" si="0"/>
        <v>0</v>
      </c>
    </row>
    <row r="11" spans="1:10" ht="16.5">
      <c r="A11" s="65"/>
      <c r="B11" s="65"/>
      <c r="C11" s="65"/>
      <c r="D11" s="8" t="s">
        <v>38</v>
      </c>
      <c r="E11" s="13"/>
      <c r="F11" s="7">
        <v>1</v>
      </c>
      <c r="G11" s="5">
        <v>1</v>
      </c>
      <c r="H11" s="22">
        <v>2482</v>
      </c>
      <c r="I11" s="19">
        <f t="shared" si="0"/>
        <v>2482</v>
      </c>
    </row>
    <row r="12" spans="1:10" ht="33">
      <c r="A12" s="65"/>
      <c r="B12" s="65"/>
      <c r="C12" s="65"/>
      <c r="D12" s="56" t="s">
        <v>39</v>
      </c>
      <c r="E12" s="6" t="s">
        <v>40</v>
      </c>
      <c r="F12" s="7">
        <v>1</v>
      </c>
      <c r="G12" s="5">
        <v>1</v>
      </c>
      <c r="H12" s="19">
        <v>5000</v>
      </c>
      <c r="I12" s="19">
        <f t="shared" si="0"/>
        <v>5000</v>
      </c>
    </row>
    <row r="13" spans="1:10" ht="33">
      <c r="A13" s="65"/>
      <c r="B13" s="65"/>
      <c r="C13" s="65"/>
      <c r="D13" s="58"/>
      <c r="E13" s="14" t="s">
        <v>41</v>
      </c>
      <c r="F13" s="7">
        <v>1</v>
      </c>
      <c r="G13" s="5">
        <v>384</v>
      </c>
      <c r="H13" s="19">
        <v>150</v>
      </c>
      <c r="I13" s="19">
        <f t="shared" si="0"/>
        <v>57600</v>
      </c>
    </row>
    <row r="14" spans="1:10" ht="16.5">
      <c r="A14" s="65"/>
      <c r="B14" s="65"/>
      <c r="C14" s="65"/>
      <c r="D14" s="58"/>
      <c r="E14" s="14" t="s">
        <v>42</v>
      </c>
      <c r="F14" s="7">
        <v>1</v>
      </c>
      <c r="G14" s="5">
        <v>1</v>
      </c>
      <c r="H14" s="19">
        <v>1782</v>
      </c>
      <c r="I14" s="19">
        <f t="shared" si="0"/>
        <v>1782</v>
      </c>
    </row>
    <row r="15" spans="1:10" ht="33">
      <c r="A15" s="65"/>
      <c r="B15" s="65"/>
      <c r="C15" s="65"/>
      <c r="D15" s="57"/>
      <c r="E15" s="6" t="s">
        <v>43</v>
      </c>
      <c r="F15" s="7">
        <v>1</v>
      </c>
      <c r="G15" s="5">
        <v>380</v>
      </c>
      <c r="H15" s="19">
        <v>300</v>
      </c>
      <c r="I15" s="19">
        <f t="shared" si="0"/>
        <v>114000</v>
      </c>
    </row>
    <row r="16" spans="1:10" ht="16.5">
      <c r="A16" s="65"/>
      <c r="B16" s="65"/>
      <c r="C16" s="65"/>
      <c r="D16" s="8" t="s">
        <v>44</v>
      </c>
      <c r="E16" s="6"/>
      <c r="F16" s="7">
        <v>2</v>
      </c>
      <c r="G16" s="5">
        <v>2</v>
      </c>
      <c r="H16" s="19">
        <v>300</v>
      </c>
      <c r="I16" s="19">
        <f t="shared" si="0"/>
        <v>1200</v>
      </c>
    </row>
    <row r="17" spans="1:9" ht="16.5">
      <c r="A17" s="65"/>
      <c r="B17" s="65"/>
      <c r="C17" s="65"/>
      <c r="D17" s="8" t="s">
        <v>45</v>
      </c>
      <c r="E17" s="6" t="s">
        <v>46</v>
      </c>
      <c r="F17" s="7">
        <v>2</v>
      </c>
      <c r="G17" s="5">
        <v>2</v>
      </c>
      <c r="H17" s="19">
        <v>600</v>
      </c>
      <c r="I17" s="19">
        <f t="shared" si="0"/>
        <v>2400</v>
      </c>
    </row>
    <row r="18" spans="1:9" ht="16.5">
      <c r="A18" s="65"/>
      <c r="B18" s="65"/>
      <c r="C18" s="65"/>
      <c r="D18" s="56" t="s">
        <v>47</v>
      </c>
      <c r="E18" s="6" t="s">
        <v>48</v>
      </c>
      <c r="F18" s="7">
        <v>1</v>
      </c>
      <c r="G18" s="5">
        <v>3</v>
      </c>
      <c r="H18" s="19">
        <v>600</v>
      </c>
      <c r="I18" s="19">
        <f t="shared" si="0"/>
        <v>1800</v>
      </c>
    </row>
    <row r="19" spans="1:9" ht="16.5">
      <c r="A19" s="65"/>
      <c r="B19" s="65"/>
      <c r="C19" s="65"/>
      <c r="D19" s="58"/>
      <c r="E19" s="6" t="s">
        <v>49</v>
      </c>
      <c r="F19" s="7">
        <v>3</v>
      </c>
      <c r="G19" s="5">
        <v>2</v>
      </c>
      <c r="H19" s="19">
        <v>600</v>
      </c>
      <c r="I19" s="19">
        <f t="shared" si="0"/>
        <v>3600</v>
      </c>
    </row>
    <row r="20" spans="1:9" ht="33">
      <c r="A20" s="65"/>
      <c r="B20" s="65"/>
      <c r="C20" s="65"/>
      <c r="D20" s="57"/>
      <c r="E20" s="6" t="s">
        <v>50</v>
      </c>
      <c r="F20" s="7">
        <v>3</v>
      </c>
      <c r="G20" s="5">
        <v>3</v>
      </c>
      <c r="H20" s="19">
        <v>500</v>
      </c>
      <c r="I20" s="19">
        <f t="shared" si="0"/>
        <v>4500</v>
      </c>
    </row>
    <row r="21" spans="1:9" ht="16.5">
      <c r="A21" s="65"/>
      <c r="B21" s="65"/>
      <c r="C21" s="65"/>
      <c r="D21" s="51" t="s">
        <v>51</v>
      </c>
      <c r="E21" s="52"/>
      <c r="F21" s="52"/>
      <c r="G21" s="52"/>
      <c r="H21" s="52"/>
      <c r="I21" s="26"/>
    </row>
    <row r="22" spans="1:9" ht="101.25" customHeight="1">
      <c r="A22" s="66"/>
      <c r="B22" s="66"/>
      <c r="C22" s="66"/>
      <c r="D22" s="53" t="s">
        <v>52</v>
      </c>
      <c r="E22" s="54"/>
      <c r="F22" s="54"/>
      <c r="G22" s="54"/>
      <c r="H22" s="54"/>
      <c r="I22" s="55"/>
    </row>
    <row r="24" spans="1:9" ht="33">
      <c r="A24" s="1" t="s">
        <v>15</v>
      </c>
      <c r="B24" s="1" t="s">
        <v>16</v>
      </c>
      <c r="C24" s="1" t="s">
        <v>17</v>
      </c>
      <c r="D24" s="1" t="s">
        <v>18</v>
      </c>
      <c r="E24" s="1" t="s">
        <v>19</v>
      </c>
      <c r="F24" s="1" t="s">
        <v>20</v>
      </c>
      <c r="G24" s="2" t="s">
        <v>21</v>
      </c>
      <c r="H24" s="2" t="s">
        <v>22</v>
      </c>
      <c r="I24" s="17" t="s">
        <v>23</v>
      </c>
    </row>
    <row r="25" spans="1:9" ht="49.5">
      <c r="A25" s="63" t="s">
        <v>53</v>
      </c>
      <c r="B25" s="63" t="s">
        <v>6</v>
      </c>
      <c r="C25" s="63" t="s">
        <v>54</v>
      </c>
      <c r="D25" s="56" t="s">
        <v>27</v>
      </c>
      <c r="E25" s="4" t="s">
        <v>28</v>
      </c>
      <c r="F25" s="3">
        <v>1</v>
      </c>
      <c r="G25" s="5">
        <v>1</v>
      </c>
      <c r="H25" s="19">
        <v>30000</v>
      </c>
      <c r="I25" s="19">
        <f t="shared" ref="I25:I31" si="1">F25*G25*H25</f>
        <v>30000</v>
      </c>
    </row>
    <row r="26" spans="1:9" ht="82.5">
      <c r="A26" s="64"/>
      <c r="B26" s="64"/>
      <c r="C26" s="64"/>
      <c r="D26" s="57"/>
      <c r="E26" s="4" t="s">
        <v>29</v>
      </c>
      <c r="F26" s="3">
        <v>1</v>
      </c>
      <c r="G26" s="5">
        <v>3</v>
      </c>
      <c r="H26" s="19">
        <v>10000</v>
      </c>
      <c r="I26" s="19">
        <f t="shared" si="1"/>
        <v>30000</v>
      </c>
    </row>
    <row r="27" spans="1:9" ht="33">
      <c r="A27" s="64"/>
      <c r="B27" s="64"/>
      <c r="C27" s="64"/>
      <c r="D27" s="56" t="s">
        <v>30</v>
      </c>
      <c r="E27" s="6" t="s">
        <v>31</v>
      </c>
      <c r="F27" s="7">
        <v>1</v>
      </c>
      <c r="G27" s="5">
        <v>1</v>
      </c>
      <c r="H27" s="19">
        <v>9000</v>
      </c>
      <c r="I27" s="19">
        <f t="shared" si="1"/>
        <v>9000</v>
      </c>
    </row>
    <row r="28" spans="1:9" ht="33">
      <c r="A28" s="64"/>
      <c r="B28" s="64"/>
      <c r="C28" s="64"/>
      <c r="D28" s="58"/>
      <c r="E28" s="6" t="s">
        <v>32</v>
      </c>
      <c r="F28" s="7">
        <v>1</v>
      </c>
      <c r="G28" s="5">
        <v>2</v>
      </c>
      <c r="H28" s="19">
        <v>0</v>
      </c>
      <c r="I28" s="19">
        <f t="shared" si="1"/>
        <v>0</v>
      </c>
    </row>
    <row r="29" spans="1:9" ht="16.5">
      <c r="A29" s="64"/>
      <c r="B29" s="64"/>
      <c r="C29" s="64"/>
      <c r="D29" s="58"/>
      <c r="E29" s="6" t="s">
        <v>55</v>
      </c>
      <c r="F29" s="7">
        <v>1</v>
      </c>
      <c r="G29" s="5">
        <v>1</v>
      </c>
      <c r="H29" s="19">
        <v>80</v>
      </c>
      <c r="I29" s="19">
        <f t="shared" si="1"/>
        <v>80</v>
      </c>
    </row>
    <row r="30" spans="1:9" ht="16.5">
      <c r="A30" s="64"/>
      <c r="B30" s="64"/>
      <c r="C30" s="64"/>
      <c r="D30" s="58"/>
      <c r="E30" s="6" t="s">
        <v>33</v>
      </c>
      <c r="F30" s="7">
        <v>1</v>
      </c>
      <c r="G30" s="5">
        <v>3</v>
      </c>
      <c r="H30" s="19">
        <v>2000</v>
      </c>
      <c r="I30" s="19">
        <f t="shared" si="1"/>
        <v>6000</v>
      </c>
    </row>
    <row r="31" spans="1:9" ht="33">
      <c r="A31" s="64"/>
      <c r="B31" s="64"/>
      <c r="C31" s="64"/>
      <c r="D31" s="57"/>
      <c r="E31" s="9" t="s">
        <v>34</v>
      </c>
      <c r="F31" s="7">
        <v>1</v>
      </c>
      <c r="G31" s="5">
        <v>1</v>
      </c>
      <c r="H31" s="19">
        <v>2000</v>
      </c>
      <c r="I31" s="19">
        <f t="shared" si="1"/>
        <v>2000</v>
      </c>
    </row>
    <row r="32" spans="1:9" ht="33">
      <c r="A32" s="64"/>
      <c r="B32" s="64"/>
      <c r="C32" s="64"/>
      <c r="D32" s="10" t="s">
        <v>35</v>
      </c>
      <c r="E32" s="13" t="s">
        <v>37</v>
      </c>
      <c r="F32" s="7">
        <v>1</v>
      </c>
      <c r="G32" s="5">
        <v>450</v>
      </c>
      <c r="H32" s="20">
        <v>0</v>
      </c>
      <c r="I32" s="19">
        <f t="shared" ref="I32:I41" si="2">F32*G32*H32</f>
        <v>0</v>
      </c>
    </row>
    <row r="33" spans="1:9" ht="34.5" customHeight="1">
      <c r="A33" s="64"/>
      <c r="B33" s="64"/>
      <c r="C33" s="64"/>
      <c r="D33" s="59" t="s">
        <v>39</v>
      </c>
      <c r="E33" s="6" t="s">
        <v>40</v>
      </c>
      <c r="F33" s="7">
        <v>1</v>
      </c>
      <c r="G33" s="5">
        <v>1</v>
      </c>
      <c r="H33" s="19">
        <v>5000</v>
      </c>
      <c r="I33" s="19">
        <f t="shared" si="2"/>
        <v>5000</v>
      </c>
    </row>
    <row r="34" spans="1:9" ht="36" customHeight="1">
      <c r="A34" s="64"/>
      <c r="B34" s="64"/>
      <c r="C34" s="64"/>
      <c r="D34" s="59"/>
      <c r="E34" s="6" t="s">
        <v>41</v>
      </c>
      <c r="F34" s="7">
        <v>1</v>
      </c>
      <c r="G34" s="5">
        <v>356</v>
      </c>
      <c r="H34" s="19">
        <v>150</v>
      </c>
      <c r="I34" s="19">
        <f t="shared" si="2"/>
        <v>53400</v>
      </c>
    </row>
    <row r="35" spans="1:9" ht="33">
      <c r="A35" s="64"/>
      <c r="B35" s="64"/>
      <c r="C35" s="64"/>
      <c r="D35" s="59"/>
      <c r="E35" s="6" t="s">
        <v>43</v>
      </c>
      <c r="F35" s="7">
        <v>1</v>
      </c>
      <c r="G35" s="5">
        <v>360</v>
      </c>
      <c r="H35" s="19">
        <v>300</v>
      </c>
      <c r="I35" s="19">
        <f t="shared" si="2"/>
        <v>108000</v>
      </c>
    </row>
    <row r="36" spans="1:9" ht="16.5">
      <c r="A36" s="64"/>
      <c r="B36" s="64"/>
      <c r="C36" s="64"/>
      <c r="D36" s="7" t="s">
        <v>44</v>
      </c>
      <c r="E36" s="6"/>
      <c r="F36" s="7">
        <v>2</v>
      </c>
      <c r="G36" s="5">
        <v>2</v>
      </c>
      <c r="H36" s="19">
        <v>300</v>
      </c>
      <c r="I36" s="19">
        <f t="shared" si="2"/>
        <v>1200</v>
      </c>
    </row>
    <row r="37" spans="1:9" ht="16.5">
      <c r="A37" s="64"/>
      <c r="B37" s="64"/>
      <c r="C37" s="64"/>
      <c r="D37" s="7" t="s">
        <v>45</v>
      </c>
      <c r="E37" s="6" t="s">
        <v>56</v>
      </c>
      <c r="F37" s="7">
        <v>2</v>
      </c>
      <c r="G37" s="5">
        <v>2</v>
      </c>
      <c r="H37" s="19">
        <v>600</v>
      </c>
      <c r="I37" s="19">
        <f t="shared" si="2"/>
        <v>2400</v>
      </c>
    </row>
    <row r="38" spans="1:9" ht="16.5">
      <c r="A38" s="64"/>
      <c r="B38" s="64"/>
      <c r="C38" s="64"/>
      <c r="D38" s="7" t="s">
        <v>38</v>
      </c>
      <c r="E38" s="6"/>
      <c r="F38" s="7">
        <v>1</v>
      </c>
      <c r="G38" s="5">
        <v>1</v>
      </c>
      <c r="H38" s="19">
        <v>2560</v>
      </c>
      <c r="I38" s="19">
        <f t="shared" si="2"/>
        <v>2560</v>
      </c>
    </row>
    <row r="39" spans="1:9" ht="16.5">
      <c r="A39" s="64"/>
      <c r="B39" s="64"/>
      <c r="C39" s="64"/>
      <c r="D39" s="59" t="s">
        <v>47</v>
      </c>
      <c r="E39" s="6" t="s">
        <v>48</v>
      </c>
      <c r="F39" s="7">
        <v>1</v>
      </c>
      <c r="G39" s="5">
        <v>3</v>
      </c>
      <c r="H39" s="19">
        <v>2000</v>
      </c>
      <c r="I39" s="19">
        <f t="shared" si="2"/>
        <v>6000</v>
      </c>
    </row>
    <row r="40" spans="1:9" ht="16.5">
      <c r="A40" s="64"/>
      <c r="B40" s="64"/>
      <c r="C40" s="64"/>
      <c r="D40" s="59"/>
      <c r="E40" s="6" t="s">
        <v>49</v>
      </c>
      <c r="F40" s="7">
        <v>3</v>
      </c>
      <c r="G40" s="5">
        <v>2</v>
      </c>
      <c r="H40" s="19">
        <v>600</v>
      </c>
      <c r="I40" s="19">
        <f t="shared" si="2"/>
        <v>3600</v>
      </c>
    </row>
    <row r="41" spans="1:9" ht="33">
      <c r="A41" s="64"/>
      <c r="B41" s="64"/>
      <c r="C41" s="64"/>
      <c r="D41" s="59"/>
      <c r="E41" s="6" t="s">
        <v>50</v>
      </c>
      <c r="F41" s="7">
        <v>3</v>
      </c>
      <c r="G41" s="5">
        <v>3</v>
      </c>
      <c r="H41" s="19">
        <v>500</v>
      </c>
      <c r="I41" s="19">
        <f t="shared" si="2"/>
        <v>4500</v>
      </c>
    </row>
    <row r="42" spans="1:9" ht="16.5">
      <c r="A42" s="64"/>
      <c r="B42" s="64"/>
      <c r="C42" s="64"/>
      <c r="D42" s="51" t="s">
        <v>51</v>
      </c>
      <c r="E42" s="52"/>
      <c r="F42" s="52"/>
      <c r="G42" s="52"/>
      <c r="H42" s="52"/>
      <c r="I42" s="26"/>
    </row>
    <row r="43" spans="1:9" ht="104.25" customHeight="1">
      <c r="A43" s="67"/>
      <c r="B43" s="67"/>
      <c r="C43" s="67"/>
      <c r="D43" s="53" t="s">
        <v>57</v>
      </c>
      <c r="E43" s="54"/>
      <c r="F43" s="54"/>
      <c r="G43" s="54"/>
      <c r="H43" s="54"/>
      <c r="I43" s="55"/>
    </row>
    <row r="44" spans="1:9" ht="21" customHeight="1"/>
    <row r="45" spans="1:9" ht="33">
      <c r="A45" s="1" t="s">
        <v>15</v>
      </c>
      <c r="B45" s="1" t="s">
        <v>16</v>
      </c>
      <c r="C45" s="1" t="s">
        <v>17</v>
      </c>
      <c r="D45" s="1" t="s">
        <v>18</v>
      </c>
      <c r="E45" s="1" t="s">
        <v>19</v>
      </c>
      <c r="F45" s="1" t="s">
        <v>20</v>
      </c>
      <c r="G45" s="2" t="s">
        <v>21</v>
      </c>
      <c r="H45" s="2" t="s">
        <v>22</v>
      </c>
      <c r="I45" s="17" t="s">
        <v>23</v>
      </c>
    </row>
    <row r="46" spans="1:9" ht="49.5">
      <c r="A46" s="60" t="s">
        <v>58</v>
      </c>
      <c r="B46" s="60" t="s">
        <v>59</v>
      </c>
      <c r="C46" s="60" t="s">
        <v>60</v>
      </c>
      <c r="D46" s="56" t="s">
        <v>27</v>
      </c>
      <c r="E46" s="4" t="s">
        <v>61</v>
      </c>
      <c r="F46" s="3">
        <v>1</v>
      </c>
      <c r="G46" s="5">
        <v>1</v>
      </c>
      <c r="H46" s="19">
        <v>30000</v>
      </c>
      <c r="I46" s="19">
        <f t="shared" ref="I46:I58" si="3">F46*G46*H46</f>
        <v>30000</v>
      </c>
    </row>
    <row r="47" spans="1:9" ht="82.5">
      <c r="A47" s="60"/>
      <c r="B47" s="60"/>
      <c r="C47" s="60"/>
      <c r="D47" s="57"/>
      <c r="E47" s="4" t="s">
        <v>62</v>
      </c>
      <c r="F47" s="3">
        <v>1</v>
      </c>
      <c r="G47" s="5">
        <v>3</v>
      </c>
      <c r="H47" s="19">
        <v>10000</v>
      </c>
      <c r="I47" s="19">
        <f t="shared" si="3"/>
        <v>30000</v>
      </c>
    </row>
    <row r="48" spans="1:9" ht="40.5" customHeight="1">
      <c r="A48" s="60"/>
      <c r="B48" s="60"/>
      <c r="C48" s="60"/>
      <c r="D48" s="56" t="s">
        <v>30</v>
      </c>
      <c r="E48" s="6" t="s">
        <v>31</v>
      </c>
      <c r="F48" s="7">
        <v>1</v>
      </c>
      <c r="G48" s="5">
        <v>1</v>
      </c>
      <c r="H48" s="19">
        <v>12000</v>
      </c>
      <c r="I48" s="19">
        <f t="shared" si="3"/>
        <v>12000</v>
      </c>
    </row>
    <row r="49" spans="1:9" ht="33">
      <c r="A49" s="60"/>
      <c r="B49" s="60"/>
      <c r="C49" s="60"/>
      <c r="D49" s="58"/>
      <c r="E49" s="6" t="s">
        <v>32</v>
      </c>
      <c r="F49" s="7">
        <v>1</v>
      </c>
      <c r="G49" s="5">
        <v>2</v>
      </c>
      <c r="H49" s="19">
        <v>0</v>
      </c>
      <c r="I49" s="19">
        <f t="shared" si="3"/>
        <v>0</v>
      </c>
    </row>
    <row r="50" spans="1:9" ht="16.5">
      <c r="A50" s="60"/>
      <c r="B50" s="60"/>
      <c r="C50" s="60"/>
      <c r="D50" s="58"/>
      <c r="E50" s="6" t="s">
        <v>55</v>
      </c>
      <c r="F50" s="7">
        <v>1</v>
      </c>
      <c r="G50" s="5">
        <v>1</v>
      </c>
      <c r="H50" s="19">
        <v>80</v>
      </c>
      <c r="I50" s="19">
        <f t="shared" si="3"/>
        <v>80</v>
      </c>
    </row>
    <row r="51" spans="1:9" ht="16.5">
      <c r="A51" s="60"/>
      <c r="B51" s="60"/>
      <c r="C51" s="60"/>
      <c r="D51" s="58"/>
      <c r="E51" s="6" t="s">
        <v>33</v>
      </c>
      <c r="F51" s="7">
        <v>1</v>
      </c>
      <c r="G51" s="5">
        <v>1</v>
      </c>
      <c r="H51" s="19">
        <v>2000</v>
      </c>
      <c r="I51" s="19">
        <f t="shared" si="3"/>
        <v>2000</v>
      </c>
    </row>
    <row r="52" spans="1:9" ht="42.75" customHeight="1">
      <c r="A52" s="60"/>
      <c r="B52" s="60"/>
      <c r="C52" s="60"/>
      <c r="D52" s="57"/>
      <c r="E52" s="9" t="s">
        <v>34</v>
      </c>
      <c r="F52" s="7">
        <v>1</v>
      </c>
      <c r="G52" s="5">
        <v>1</v>
      </c>
      <c r="H52" s="19">
        <v>2000</v>
      </c>
      <c r="I52" s="19">
        <f t="shared" si="3"/>
        <v>2000</v>
      </c>
    </row>
    <row r="53" spans="1:9" ht="33">
      <c r="A53" s="60"/>
      <c r="B53" s="60"/>
      <c r="C53" s="60"/>
      <c r="D53" s="25" t="s">
        <v>35</v>
      </c>
      <c r="E53" s="13" t="s">
        <v>37</v>
      </c>
      <c r="F53" s="7">
        <v>1</v>
      </c>
      <c r="G53" s="5">
        <v>570</v>
      </c>
      <c r="H53" s="22">
        <v>0</v>
      </c>
      <c r="I53" s="19">
        <f t="shared" si="3"/>
        <v>0</v>
      </c>
    </row>
    <row r="54" spans="1:9" ht="16.5">
      <c r="A54" s="60"/>
      <c r="B54" s="60"/>
      <c r="C54" s="60"/>
      <c r="D54" s="7" t="s">
        <v>44</v>
      </c>
      <c r="E54" s="6"/>
      <c r="F54" s="7">
        <v>2</v>
      </c>
      <c r="G54" s="5">
        <v>2</v>
      </c>
      <c r="H54" s="19">
        <v>300</v>
      </c>
      <c r="I54" s="19">
        <f t="shared" si="3"/>
        <v>1200</v>
      </c>
    </row>
    <row r="55" spans="1:9" ht="16.5">
      <c r="A55" s="60"/>
      <c r="B55" s="60"/>
      <c r="C55" s="60"/>
      <c r="D55" s="7" t="s">
        <v>45</v>
      </c>
      <c r="E55" s="6" t="s">
        <v>63</v>
      </c>
      <c r="F55" s="7">
        <v>2</v>
      </c>
      <c r="G55" s="5">
        <v>2</v>
      </c>
      <c r="H55" s="19">
        <v>600</v>
      </c>
      <c r="I55" s="19">
        <f t="shared" si="3"/>
        <v>2400</v>
      </c>
    </row>
    <row r="56" spans="1:9" ht="16.5">
      <c r="A56" s="60"/>
      <c r="B56" s="60"/>
      <c r="C56" s="60"/>
      <c r="D56" s="7" t="s">
        <v>42</v>
      </c>
      <c r="E56" s="28"/>
      <c r="F56" s="7">
        <v>1</v>
      </c>
      <c r="G56" s="5">
        <v>1</v>
      </c>
      <c r="H56" s="19">
        <v>1972</v>
      </c>
      <c r="I56" s="19">
        <f t="shared" si="3"/>
        <v>1972</v>
      </c>
    </row>
    <row r="57" spans="1:9" ht="16.5">
      <c r="A57" s="60"/>
      <c r="B57" s="60"/>
      <c r="C57" s="60"/>
      <c r="D57" s="7" t="s">
        <v>64</v>
      </c>
      <c r="E57" s="28"/>
      <c r="F57" s="7">
        <v>1</v>
      </c>
      <c r="G57" s="5">
        <v>1</v>
      </c>
      <c r="H57" s="19">
        <v>200</v>
      </c>
      <c r="I57" s="19">
        <f t="shared" si="3"/>
        <v>200</v>
      </c>
    </row>
    <row r="58" spans="1:9" ht="16.5">
      <c r="A58" s="60"/>
      <c r="B58" s="60"/>
      <c r="C58" s="60"/>
      <c r="D58" s="29" t="s">
        <v>65</v>
      </c>
      <c r="E58" s="28"/>
      <c r="F58" s="7">
        <v>1</v>
      </c>
      <c r="G58" s="5">
        <v>2</v>
      </c>
      <c r="H58" s="19">
        <v>50</v>
      </c>
      <c r="I58" s="19">
        <f t="shared" si="3"/>
        <v>100</v>
      </c>
    </row>
    <row r="59" spans="1:9" ht="34.5" customHeight="1">
      <c r="A59" s="60"/>
      <c r="B59" s="60"/>
      <c r="C59" s="60"/>
      <c r="D59" s="56" t="s">
        <v>39</v>
      </c>
      <c r="E59" s="6" t="s">
        <v>40</v>
      </c>
      <c r="F59" s="7">
        <v>1</v>
      </c>
      <c r="G59" s="5">
        <v>1</v>
      </c>
      <c r="H59" s="19">
        <v>5000</v>
      </c>
      <c r="I59" s="19">
        <f t="shared" ref="I59:I64" si="4">F59*G59*H59</f>
        <v>5000</v>
      </c>
    </row>
    <row r="60" spans="1:9" ht="36" customHeight="1">
      <c r="A60" s="60"/>
      <c r="B60" s="60"/>
      <c r="C60" s="60"/>
      <c r="D60" s="58"/>
      <c r="E60" s="6" t="s">
        <v>41</v>
      </c>
      <c r="F60" s="7">
        <v>1</v>
      </c>
      <c r="G60" s="5">
        <v>344</v>
      </c>
      <c r="H60" s="19">
        <v>150</v>
      </c>
      <c r="I60" s="19">
        <f t="shared" si="4"/>
        <v>51600</v>
      </c>
    </row>
    <row r="61" spans="1:9" ht="33">
      <c r="A61" s="60"/>
      <c r="B61" s="60"/>
      <c r="C61" s="60"/>
      <c r="D61" s="57"/>
      <c r="E61" s="6" t="s">
        <v>43</v>
      </c>
      <c r="F61" s="7">
        <v>1</v>
      </c>
      <c r="G61" s="5">
        <v>35</v>
      </c>
      <c r="H61" s="19">
        <v>300</v>
      </c>
      <c r="I61" s="19">
        <f t="shared" si="4"/>
        <v>10500</v>
      </c>
    </row>
    <row r="62" spans="1:9" ht="16.5">
      <c r="A62" s="60"/>
      <c r="B62" s="60"/>
      <c r="C62" s="60"/>
      <c r="D62" s="56" t="s">
        <v>47</v>
      </c>
      <c r="E62" s="6" t="s">
        <v>48</v>
      </c>
      <c r="F62" s="7">
        <v>1</v>
      </c>
      <c r="G62" s="5">
        <v>4</v>
      </c>
      <c r="H62" s="19">
        <v>2000</v>
      </c>
      <c r="I62" s="19">
        <f t="shared" si="4"/>
        <v>8000</v>
      </c>
    </row>
    <row r="63" spans="1:9" ht="16.5">
      <c r="A63" s="60"/>
      <c r="B63" s="60"/>
      <c r="C63" s="60"/>
      <c r="D63" s="58"/>
      <c r="E63" s="6" t="s">
        <v>49</v>
      </c>
      <c r="F63" s="7">
        <v>3</v>
      </c>
      <c r="G63" s="5">
        <v>2</v>
      </c>
      <c r="H63" s="19">
        <v>500</v>
      </c>
      <c r="I63" s="19">
        <f t="shared" si="4"/>
        <v>3000</v>
      </c>
    </row>
    <row r="64" spans="1:9" ht="33">
      <c r="A64" s="60"/>
      <c r="B64" s="60"/>
      <c r="C64" s="60"/>
      <c r="D64" s="57"/>
      <c r="E64" s="6" t="s">
        <v>50</v>
      </c>
      <c r="F64" s="7">
        <v>3</v>
      </c>
      <c r="G64" s="5">
        <v>4</v>
      </c>
      <c r="H64" s="19">
        <v>500</v>
      </c>
      <c r="I64" s="19">
        <f t="shared" si="4"/>
        <v>6000</v>
      </c>
    </row>
    <row r="65" spans="1:9" ht="16.5">
      <c r="A65" s="60"/>
      <c r="B65" s="60"/>
      <c r="C65" s="60"/>
      <c r="D65" s="61" t="s">
        <v>66</v>
      </c>
      <c r="E65" s="62"/>
      <c r="F65" s="62"/>
      <c r="G65" s="62"/>
      <c r="H65" s="62"/>
      <c r="I65" s="26"/>
    </row>
    <row r="66" spans="1:9" ht="106.5" customHeight="1">
      <c r="A66" s="60"/>
      <c r="B66" s="60"/>
      <c r="C66" s="60"/>
      <c r="D66" s="53" t="s">
        <v>67</v>
      </c>
      <c r="E66" s="54"/>
      <c r="F66" s="54"/>
      <c r="G66" s="54"/>
      <c r="H66" s="54"/>
      <c r="I66" s="55"/>
    </row>
    <row r="67" spans="1:9" ht="16.5">
      <c r="I67" s="27" t="s">
        <v>51</v>
      </c>
    </row>
  </sheetData>
  <mergeCells count="29">
    <mergeCell ref="D48:D52"/>
    <mergeCell ref="D59:D61"/>
    <mergeCell ref="D62:D64"/>
    <mergeCell ref="A46:A66"/>
    <mergeCell ref="B3:B22"/>
    <mergeCell ref="B25:B43"/>
    <mergeCell ref="B46:B66"/>
    <mergeCell ref="C3:C22"/>
    <mergeCell ref="C25:C43"/>
    <mergeCell ref="C46:C66"/>
    <mergeCell ref="D3:D4"/>
    <mergeCell ref="D5:D8"/>
    <mergeCell ref="D9:D10"/>
    <mergeCell ref="D12:D15"/>
    <mergeCell ref="D18:D20"/>
    <mergeCell ref="D43:I43"/>
    <mergeCell ref="D65:H65"/>
    <mergeCell ref="D66:I66"/>
    <mergeCell ref="D46:D47"/>
    <mergeCell ref="A1:I1"/>
    <mergeCell ref="D21:H21"/>
    <mergeCell ref="D22:I22"/>
    <mergeCell ref="D42:H42"/>
    <mergeCell ref="D25:D26"/>
    <mergeCell ref="D27:D31"/>
    <mergeCell ref="D33:D35"/>
    <mergeCell ref="D39:D41"/>
    <mergeCell ref="A3:A22"/>
    <mergeCell ref="A25:A43"/>
  </mergeCells>
  <phoneticPr fontId="9" type="noConversion"/>
  <pageMargins left="0.69930555555555596" right="0.69930555555555596" top="0.75" bottom="0.75" header="0.3" footer="0.3"/>
  <pageSetup paperSize="9" orientation="landscape" cellComments="atEnd"/>
</worksheet>
</file>

<file path=xl/worksheets/sheet3.xml><?xml version="1.0" encoding="utf-8"?>
<worksheet xmlns="http://schemas.openxmlformats.org/spreadsheetml/2006/main" xmlns:r="http://schemas.openxmlformats.org/officeDocument/2006/relationships">
  <dimension ref="A1:I40"/>
  <sheetViews>
    <sheetView topLeftCell="A27" zoomScale="90" zoomScaleNormal="90" workbookViewId="0">
      <selection activeCell="I23" sqref="I23:I38"/>
    </sheetView>
  </sheetViews>
  <sheetFormatPr defaultColWidth="9" defaultRowHeight="13.5"/>
  <cols>
    <col min="1" max="1" width="16.5" customWidth="1"/>
    <col min="2" max="2" width="10.25" customWidth="1"/>
    <col min="3" max="3" width="9.5" customWidth="1"/>
    <col min="4" max="4" width="21.25" customWidth="1"/>
    <col min="5" max="5" width="51.625" customWidth="1"/>
    <col min="6" max="6" width="11.125" customWidth="1"/>
    <col min="8" max="8" width="11.125" customWidth="1"/>
    <col min="9" max="9" width="12.875" customWidth="1"/>
  </cols>
  <sheetData>
    <row r="1" spans="1:9" ht="62.25" customHeight="1">
      <c r="A1" s="49" t="s">
        <v>14</v>
      </c>
      <c r="B1" s="50"/>
      <c r="C1" s="50"/>
      <c r="D1" s="50"/>
      <c r="E1" s="50"/>
      <c r="F1" s="50"/>
      <c r="G1" s="50"/>
      <c r="H1" s="50"/>
      <c r="I1" s="50"/>
    </row>
    <row r="2" spans="1:9" ht="33">
      <c r="A2" s="1" t="s">
        <v>15</v>
      </c>
      <c r="B2" s="1" t="s">
        <v>16</v>
      </c>
      <c r="C2" s="1" t="s">
        <v>17</v>
      </c>
      <c r="D2" s="1" t="s">
        <v>18</v>
      </c>
      <c r="E2" s="1" t="s">
        <v>19</v>
      </c>
      <c r="F2" s="1" t="s">
        <v>20</v>
      </c>
      <c r="G2" s="2" t="s">
        <v>21</v>
      </c>
      <c r="H2" s="2" t="s">
        <v>22</v>
      </c>
      <c r="I2" s="17" t="s">
        <v>23</v>
      </c>
    </row>
    <row r="3" spans="1:9" ht="49.5">
      <c r="A3" s="63" t="s">
        <v>68</v>
      </c>
      <c r="B3" s="63" t="s">
        <v>69</v>
      </c>
      <c r="C3" s="63" t="s">
        <v>70</v>
      </c>
      <c r="D3" s="56" t="s">
        <v>27</v>
      </c>
      <c r="E3" s="4" t="s">
        <v>61</v>
      </c>
      <c r="F3" s="3">
        <v>1</v>
      </c>
      <c r="G3" s="5">
        <v>1</v>
      </c>
      <c r="H3" s="19">
        <v>30000</v>
      </c>
      <c r="I3" s="19">
        <f t="shared" ref="I3:I11" si="0">F3*G3*H3</f>
        <v>30000</v>
      </c>
    </row>
    <row r="4" spans="1:9" ht="82.5">
      <c r="A4" s="64"/>
      <c r="B4" s="64"/>
      <c r="C4" s="64"/>
      <c r="D4" s="57"/>
      <c r="E4" s="4" t="s">
        <v>62</v>
      </c>
      <c r="F4" s="3">
        <v>1</v>
      </c>
      <c r="G4" s="5">
        <v>3</v>
      </c>
      <c r="H4" s="19">
        <v>10000</v>
      </c>
      <c r="I4" s="19">
        <f t="shared" si="0"/>
        <v>30000</v>
      </c>
    </row>
    <row r="5" spans="1:9" ht="33">
      <c r="A5" s="65"/>
      <c r="B5" s="65"/>
      <c r="C5" s="65"/>
      <c r="D5" s="56" t="s">
        <v>30</v>
      </c>
      <c r="E5" s="6" t="s">
        <v>31</v>
      </c>
      <c r="F5" s="7">
        <v>1</v>
      </c>
      <c r="G5" s="5">
        <v>1</v>
      </c>
      <c r="H5" s="19">
        <v>9000</v>
      </c>
      <c r="I5" s="19">
        <f t="shared" si="0"/>
        <v>9000</v>
      </c>
    </row>
    <row r="6" spans="1:9" ht="33">
      <c r="A6" s="65"/>
      <c r="B6" s="65"/>
      <c r="C6" s="65"/>
      <c r="D6" s="58"/>
      <c r="E6" s="6" t="s">
        <v>32</v>
      </c>
      <c r="F6" s="7">
        <v>1</v>
      </c>
      <c r="G6" s="5">
        <v>2</v>
      </c>
      <c r="H6" s="19">
        <v>0</v>
      </c>
      <c r="I6" s="19">
        <f t="shared" si="0"/>
        <v>0</v>
      </c>
    </row>
    <row r="7" spans="1:9" ht="16.5">
      <c r="A7" s="65"/>
      <c r="B7" s="65"/>
      <c r="C7" s="65"/>
      <c r="D7" s="58"/>
      <c r="E7" s="6" t="s">
        <v>33</v>
      </c>
      <c r="F7" s="7">
        <v>1</v>
      </c>
      <c r="G7" s="5">
        <v>2</v>
      </c>
      <c r="H7" s="19">
        <v>2000</v>
      </c>
      <c r="I7" s="19">
        <f t="shared" si="0"/>
        <v>4000</v>
      </c>
    </row>
    <row r="8" spans="1:9" ht="42.75" customHeight="1">
      <c r="A8" s="65"/>
      <c r="B8" s="65"/>
      <c r="C8" s="65"/>
      <c r="D8" s="57"/>
      <c r="E8" s="9" t="s">
        <v>34</v>
      </c>
      <c r="F8" s="7">
        <v>1</v>
      </c>
      <c r="G8" s="5">
        <v>1</v>
      </c>
      <c r="H8" s="19">
        <v>2000</v>
      </c>
      <c r="I8" s="19">
        <f t="shared" si="0"/>
        <v>2000</v>
      </c>
    </row>
    <row r="9" spans="1:9" ht="33">
      <c r="A9" s="65"/>
      <c r="B9" s="65"/>
      <c r="C9" s="65"/>
      <c r="D9" s="10" t="s">
        <v>35</v>
      </c>
      <c r="E9" s="11" t="s">
        <v>37</v>
      </c>
      <c r="F9" s="3">
        <v>1</v>
      </c>
      <c r="G9" s="12">
        <v>570</v>
      </c>
      <c r="H9" s="20">
        <v>0</v>
      </c>
      <c r="I9" s="21">
        <f t="shared" si="0"/>
        <v>0</v>
      </c>
    </row>
    <row r="10" spans="1:9" ht="16.5">
      <c r="A10" s="65"/>
      <c r="B10" s="65"/>
      <c r="C10" s="65"/>
      <c r="D10" s="7" t="s">
        <v>44</v>
      </c>
      <c r="E10" s="13"/>
      <c r="F10" s="7">
        <v>2</v>
      </c>
      <c r="G10" s="5">
        <v>2</v>
      </c>
      <c r="H10" s="22">
        <v>300</v>
      </c>
      <c r="I10" s="21">
        <f t="shared" si="0"/>
        <v>1200</v>
      </c>
    </row>
    <row r="11" spans="1:9" ht="16.5">
      <c r="A11" s="65"/>
      <c r="B11" s="65"/>
      <c r="C11" s="65"/>
      <c r="D11" s="7" t="s">
        <v>45</v>
      </c>
      <c r="E11" s="6" t="s">
        <v>71</v>
      </c>
      <c r="F11" s="7">
        <v>2</v>
      </c>
      <c r="G11" s="5">
        <v>2</v>
      </c>
      <c r="H11" s="19">
        <v>600</v>
      </c>
      <c r="I11" s="21">
        <f t="shared" si="0"/>
        <v>2400</v>
      </c>
    </row>
    <row r="12" spans="1:9" ht="34.5" customHeight="1">
      <c r="A12" s="65"/>
      <c r="B12" s="65"/>
      <c r="C12" s="65"/>
      <c r="D12" s="56" t="s">
        <v>39</v>
      </c>
      <c r="E12" s="6" t="s">
        <v>40</v>
      </c>
      <c r="F12" s="7">
        <v>1</v>
      </c>
      <c r="G12" s="5">
        <v>1</v>
      </c>
      <c r="H12" s="19">
        <v>5000</v>
      </c>
      <c r="I12" s="19">
        <f t="shared" ref="I12:I17" si="1">F12*G12*H12</f>
        <v>5000</v>
      </c>
    </row>
    <row r="13" spans="1:9" ht="36" customHeight="1">
      <c r="A13" s="65"/>
      <c r="B13" s="65"/>
      <c r="C13" s="65"/>
      <c r="D13" s="58"/>
      <c r="E13" s="14" t="s">
        <v>41</v>
      </c>
      <c r="F13" s="7">
        <v>1</v>
      </c>
      <c r="G13" s="5">
        <v>358</v>
      </c>
      <c r="H13" s="19">
        <v>150</v>
      </c>
      <c r="I13" s="19">
        <f t="shared" si="1"/>
        <v>53700</v>
      </c>
    </row>
    <row r="14" spans="1:9" ht="33">
      <c r="A14" s="65"/>
      <c r="B14" s="65"/>
      <c r="C14" s="65"/>
      <c r="D14" s="57"/>
      <c r="E14" s="6" t="s">
        <v>43</v>
      </c>
      <c r="F14" s="7">
        <v>1</v>
      </c>
      <c r="G14" s="5">
        <v>360</v>
      </c>
      <c r="H14" s="19">
        <v>300</v>
      </c>
      <c r="I14" s="19">
        <f t="shared" si="1"/>
        <v>108000</v>
      </c>
    </row>
    <row r="15" spans="1:9" ht="16.5">
      <c r="A15" s="65"/>
      <c r="B15" s="65"/>
      <c r="C15" s="65"/>
      <c r="D15" s="56" t="s">
        <v>47</v>
      </c>
      <c r="E15" s="6" t="s">
        <v>48</v>
      </c>
      <c r="F15" s="7">
        <v>1</v>
      </c>
      <c r="G15" s="5">
        <v>3</v>
      </c>
      <c r="H15" s="19">
        <v>600</v>
      </c>
      <c r="I15" s="19">
        <f t="shared" si="1"/>
        <v>1800</v>
      </c>
    </row>
    <row r="16" spans="1:9" ht="16.5">
      <c r="A16" s="65"/>
      <c r="B16" s="65"/>
      <c r="C16" s="65"/>
      <c r="D16" s="58"/>
      <c r="E16" s="6" t="s">
        <v>49</v>
      </c>
      <c r="F16" s="7">
        <v>3</v>
      </c>
      <c r="G16" s="5">
        <v>3</v>
      </c>
      <c r="H16" s="19">
        <v>600</v>
      </c>
      <c r="I16" s="19">
        <f t="shared" si="1"/>
        <v>5400</v>
      </c>
    </row>
    <row r="17" spans="1:9" ht="33">
      <c r="A17" s="65"/>
      <c r="B17" s="65"/>
      <c r="C17" s="65"/>
      <c r="D17" s="57"/>
      <c r="E17" s="6" t="s">
        <v>50</v>
      </c>
      <c r="F17" s="7">
        <v>3</v>
      </c>
      <c r="G17" s="5">
        <v>3</v>
      </c>
      <c r="H17" s="19">
        <v>500</v>
      </c>
      <c r="I17" s="19">
        <f t="shared" si="1"/>
        <v>4500</v>
      </c>
    </row>
    <row r="18" spans="1:9" ht="16.5">
      <c r="A18" s="65"/>
      <c r="B18" s="65"/>
      <c r="C18" s="65"/>
      <c r="D18" s="61" t="s">
        <v>51</v>
      </c>
      <c r="E18" s="62"/>
      <c r="F18" s="62"/>
      <c r="G18" s="62"/>
      <c r="H18" s="62"/>
      <c r="I18" s="26"/>
    </row>
    <row r="19" spans="1:9" ht="105" customHeight="1">
      <c r="A19" s="66"/>
      <c r="B19" s="66"/>
      <c r="C19" s="66"/>
      <c r="D19" s="53" t="s">
        <v>72</v>
      </c>
      <c r="E19" s="54"/>
      <c r="F19" s="54"/>
      <c r="G19" s="54"/>
      <c r="H19" s="54"/>
      <c r="I19" s="55"/>
    </row>
    <row r="22" spans="1:9" ht="33">
      <c r="A22" s="1" t="s">
        <v>15</v>
      </c>
      <c r="B22" s="1" t="s">
        <v>16</v>
      </c>
      <c r="C22" s="1" t="s">
        <v>17</v>
      </c>
      <c r="D22" s="1" t="s">
        <v>18</v>
      </c>
      <c r="E22" s="1" t="s">
        <v>19</v>
      </c>
      <c r="F22" s="1" t="s">
        <v>20</v>
      </c>
      <c r="G22" s="2" t="s">
        <v>21</v>
      </c>
      <c r="H22" s="2" t="s">
        <v>22</v>
      </c>
      <c r="I22" s="17" t="s">
        <v>23</v>
      </c>
    </row>
    <row r="23" spans="1:9" ht="49.5">
      <c r="A23" s="63" t="s">
        <v>73</v>
      </c>
      <c r="B23" s="63" t="s">
        <v>74</v>
      </c>
      <c r="C23" s="63" t="s">
        <v>75</v>
      </c>
      <c r="D23" s="56" t="s">
        <v>27</v>
      </c>
      <c r="E23" s="4" t="s">
        <v>28</v>
      </c>
      <c r="F23" s="3">
        <v>1</v>
      </c>
      <c r="G23" s="5">
        <v>1</v>
      </c>
      <c r="H23" s="19">
        <v>30000</v>
      </c>
      <c r="I23" s="19">
        <f t="shared" ref="I23:I32" si="2">F23*G23*H23</f>
        <v>30000</v>
      </c>
    </row>
    <row r="24" spans="1:9" ht="82.5">
      <c r="A24" s="64"/>
      <c r="B24" s="64"/>
      <c r="C24" s="64"/>
      <c r="D24" s="57"/>
      <c r="E24" s="4" t="s">
        <v>62</v>
      </c>
      <c r="F24" s="3">
        <v>1</v>
      </c>
      <c r="G24" s="5">
        <v>3</v>
      </c>
      <c r="H24" s="19">
        <v>10000</v>
      </c>
      <c r="I24" s="19">
        <f t="shared" si="2"/>
        <v>30000</v>
      </c>
    </row>
    <row r="25" spans="1:9" ht="40.5" customHeight="1">
      <c r="A25" s="65"/>
      <c r="B25" s="65"/>
      <c r="C25" s="65"/>
      <c r="D25" s="56" t="s">
        <v>30</v>
      </c>
      <c r="E25" s="6" t="s">
        <v>31</v>
      </c>
      <c r="F25" s="7">
        <v>1</v>
      </c>
      <c r="G25" s="5">
        <v>1</v>
      </c>
      <c r="H25" s="19">
        <v>9000</v>
      </c>
      <c r="I25" s="19">
        <f t="shared" si="2"/>
        <v>9000</v>
      </c>
    </row>
    <row r="26" spans="1:9" ht="33">
      <c r="A26" s="65"/>
      <c r="B26" s="65"/>
      <c r="C26" s="65"/>
      <c r="D26" s="58"/>
      <c r="E26" s="6" t="s">
        <v>32</v>
      </c>
      <c r="F26" s="7">
        <v>1</v>
      </c>
      <c r="G26" s="5">
        <v>2</v>
      </c>
      <c r="H26" s="19">
        <v>3000</v>
      </c>
      <c r="I26" s="19">
        <f t="shared" si="2"/>
        <v>6000</v>
      </c>
    </row>
    <row r="27" spans="1:9" ht="16.5">
      <c r="A27" s="65"/>
      <c r="B27" s="65"/>
      <c r="C27" s="65"/>
      <c r="D27" s="58"/>
      <c r="E27" s="6" t="s">
        <v>33</v>
      </c>
      <c r="F27" s="7">
        <v>1</v>
      </c>
      <c r="G27" s="5">
        <v>3</v>
      </c>
      <c r="H27" s="19">
        <v>2000</v>
      </c>
      <c r="I27" s="19">
        <f t="shared" si="2"/>
        <v>6000</v>
      </c>
    </row>
    <row r="28" spans="1:9" ht="16.5">
      <c r="A28" s="65"/>
      <c r="B28" s="65"/>
      <c r="C28" s="65"/>
      <c r="D28" s="58"/>
      <c r="E28" s="6" t="s">
        <v>55</v>
      </c>
      <c r="F28" s="7">
        <v>1</v>
      </c>
      <c r="G28" s="5">
        <v>1</v>
      </c>
      <c r="H28" s="19">
        <v>80</v>
      </c>
      <c r="I28" s="19">
        <f t="shared" si="2"/>
        <v>80</v>
      </c>
    </row>
    <row r="29" spans="1:9" ht="42.75" customHeight="1">
      <c r="A29" s="65"/>
      <c r="B29" s="65"/>
      <c r="C29" s="65"/>
      <c r="D29" s="57"/>
      <c r="E29" s="9" t="s">
        <v>34</v>
      </c>
      <c r="F29" s="7">
        <v>1</v>
      </c>
      <c r="G29" s="5">
        <v>1</v>
      </c>
      <c r="H29" s="19">
        <v>2000</v>
      </c>
      <c r="I29" s="19">
        <f t="shared" si="2"/>
        <v>2000</v>
      </c>
    </row>
    <row r="30" spans="1:9" ht="33">
      <c r="A30" s="65"/>
      <c r="B30" s="65"/>
      <c r="C30" s="65"/>
      <c r="D30" s="25" t="s">
        <v>35</v>
      </c>
      <c r="E30" s="13" t="s">
        <v>37</v>
      </c>
      <c r="F30" s="7">
        <v>1</v>
      </c>
      <c r="G30" s="5">
        <v>500</v>
      </c>
      <c r="H30" s="20">
        <v>0</v>
      </c>
      <c r="I30" s="19">
        <f t="shared" si="2"/>
        <v>0</v>
      </c>
    </row>
    <row r="31" spans="1:9" ht="16.5">
      <c r="A31" s="65"/>
      <c r="B31" s="65"/>
      <c r="C31" s="65"/>
      <c r="D31" s="7" t="s">
        <v>44</v>
      </c>
      <c r="E31" s="13"/>
      <c r="F31" s="7">
        <v>2</v>
      </c>
      <c r="G31" s="5">
        <v>2</v>
      </c>
      <c r="H31" s="20">
        <v>300</v>
      </c>
      <c r="I31" s="19">
        <f t="shared" si="2"/>
        <v>1200</v>
      </c>
    </row>
    <row r="32" spans="1:9" ht="16.5">
      <c r="A32" s="65"/>
      <c r="B32" s="65"/>
      <c r="C32" s="65"/>
      <c r="D32" s="7" t="s">
        <v>45</v>
      </c>
      <c r="E32" s="6" t="s">
        <v>76</v>
      </c>
      <c r="F32" s="7">
        <v>2</v>
      </c>
      <c r="G32" s="5">
        <v>2</v>
      </c>
      <c r="H32" s="19">
        <v>600</v>
      </c>
      <c r="I32" s="19">
        <f t="shared" si="2"/>
        <v>2400</v>
      </c>
    </row>
    <row r="33" spans="1:9" ht="34.5" customHeight="1">
      <c r="A33" s="65"/>
      <c r="B33" s="65"/>
      <c r="C33" s="65"/>
      <c r="D33" s="59" t="s">
        <v>39</v>
      </c>
      <c r="E33" s="6" t="s">
        <v>40</v>
      </c>
      <c r="F33" s="7">
        <v>1</v>
      </c>
      <c r="G33" s="5">
        <v>1</v>
      </c>
      <c r="H33" s="19">
        <v>5000</v>
      </c>
      <c r="I33" s="19">
        <f t="shared" ref="I33:I38" si="3">F33*G33*H33</f>
        <v>5000</v>
      </c>
    </row>
    <row r="34" spans="1:9" ht="36" customHeight="1">
      <c r="A34" s="65"/>
      <c r="B34" s="65"/>
      <c r="C34" s="65"/>
      <c r="D34" s="59"/>
      <c r="E34" s="6" t="s">
        <v>41</v>
      </c>
      <c r="F34" s="7">
        <v>1</v>
      </c>
      <c r="G34" s="5">
        <v>257</v>
      </c>
      <c r="H34" s="19">
        <v>150</v>
      </c>
      <c r="I34" s="19">
        <f t="shared" si="3"/>
        <v>38550</v>
      </c>
    </row>
    <row r="35" spans="1:9" ht="33">
      <c r="A35" s="65"/>
      <c r="B35" s="65"/>
      <c r="C35" s="65"/>
      <c r="D35" s="59"/>
      <c r="E35" s="6" t="s">
        <v>43</v>
      </c>
      <c r="F35" s="7">
        <v>1</v>
      </c>
      <c r="G35" s="5">
        <v>260</v>
      </c>
      <c r="H35" s="19">
        <v>300</v>
      </c>
      <c r="I35" s="19">
        <f t="shared" si="3"/>
        <v>78000</v>
      </c>
    </row>
    <row r="36" spans="1:9" ht="16.5">
      <c r="A36" s="65"/>
      <c r="B36" s="65"/>
      <c r="C36" s="65"/>
      <c r="D36" s="56" t="s">
        <v>47</v>
      </c>
      <c r="E36" s="6" t="s">
        <v>48</v>
      </c>
      <c r="F36" s="7">
        <v>1</v>
      </c>
      <c r="G36" s="5">
        <v>3</v>
      </c>
      <c r="H36" s="19">
        <v>2000</v>
      </c>
      <c r="I36" s="19">
        <f t="shared" si="3"/>
        <v>6000</v>
      </c>
    </row>
    <row r="37" spans="1:9" ht="16.5">
      <c r="A37" s="65"/>
      <c r="B37" s="65"/>
      <c r="C37" s="65"/>
      <c r="D37" s="58"/>
      <c r="E37" s="6" t="s">
        <v>49</v>
      </c>
      <c r="F37" s="7">
        <v>3</v>
      </c>
      <c r="G37" s="5">
        <v>2</v>
      </c>
      <c r="H37" s="19">
        <v>500</v>
      </c>
      <c r="I37" s="19">
        <f t="shared" si="3"/>
        <v>3000</v>
      </c>
    </row>
    <row r="38" spans="1:9" ht="33">
      <c r="A38" s="65"/>
      <c r="B38" s="65"/>
      <c r="C38" s="65"/>
      <c r="D38" s="57"/>
      <c r="E38" s="6" t="s">
        <v>50</v>
      </c>
      <c r="F38" s="7">
        <v>3</v>
      </c>
      <c r="G38" s="5">
        <v>3</v>
      </c>
      <c r="H38" s="19">
        <v>500</v>
      </c>
      <c r="I38" s="19">
        <f t="shared" si="3"/>
        <v>4500</v>
      </c>
    </row>
    <row r="39" spans="1:9" ht="104.25" customHeight="1">
      <c r="A39" s="66"/>
      <c r="B39" s="66"/>
      <c r="C39" s="66"/>
      <c r="D39" s="53" t="s">
        <v>77</v>
      </c>
      <c r="E39" s="54"/>
      <c r="F39" s="54"/>
      <c r="G39" s="54"/>
      <c r="H39" s="54"/>
      <c r="I39" s="55"/>
    </row>
    <row r="40" spans="1:9" ht="16.5">
      <c r="I40" s="27" t="s">
        <v>51</v>
      </c>
    </row>
  </sheetData>
  <mergeCells count="18">
    <mergeCell ref="D33:D35"/>
    <mergeCell ref="D36:D38"/>
    <mergeCell ref="A1:I1"/>
    <mergeCell ref="D18:H18"/>
    <mergeCell ref="D19:I19"/>
    <mergeCell ref="D15:D17"/>
    <mergeCell ref="D23:D24"/>
    <mergeCell ref="D25:D29"/>
    <mergeCell ref="D39:I39"/>
    <mergeCell ref="A3:A19"/>
    <mergeCell ref="A23:A39"/>
    <mergeCell ref="B3:B19"/>
    <mergeCell ref="B23:B39"/>
    <mergeCell ref="C3:C19"/>
    <mergeCell ref="C23:C39"/>
    <mergeCell ref="D3:D4"/>
    <mergeCell ref="D5:D8"/>
    <mergeCell ref="D12:D14"/>
  </mergeCells>
  <phoneticPr fontId="9" type="noConversion"/>
  <pageMargins left="0.69930555555555596" right="0.69930555555555596" top="0.75" bottom="0.75" header="0.3" footer="0.3"/>
  <pageSetup paperSize="9" orientation="landscape" cellComments="atEnd"/>
</worksheet>
</file>

<file path=xl/worksheets/sheet4.xml><?xml version="1.0" encoding="utf-8"?>
<worksheet xmlns="http://schemas.openxmlformats.org/spreadsheetml/2006/main" xmlns:r="http://schemas.openxmlformats.org/officeDocument/2006/relationships">
  <dimension ref="A1:K31"/>
  <sheetViews>
    <sheetView topLeftCell="A3" zoomScale="90" zoomScaleNormal="90" workbookViewId="0">
      <selection activeCell="K3" sqref="K3:K22"/>
    </sheetView>
  </sheetViews>
  <sheetFormatPr defaultColWidth="9" defaultRowHeight="13.5"/>
  <cols>
    <col min="1" max="1" width="8.75" customWidth="1"/>
    <col min="2" max="2" width="11.25" customWidth="1"/>
    <col min="3" max="3" width="9.5" customWidth="1"/>
    <col min="4" max="4" width="12.5" customWidth="1"/>
    <col min="5" max="5" width="17.125" customWidth="1"/>
    <col min="6" max="6" width="35.5" customWidth="1"/>
    <col min="7" max="7" width="11.125" customWidth="1"/>
    <col min="9" max="9" width="11.125" customWidth="1"/>
    <col min="10" max="10" width="12.875" customWidth="1"/>
    <col min="11" max="11" width="11.875" customWidth="1"/>
  </cols>
  <sheetData>
    <row r="1" spans="1:11" ht="47.25" customHeight="1">
      <c r="A1" s="49" t="s">
        <v>78</v>
      </c>
      <c r="B1" s="71"/>
      <c r="C1" s="71"/>
      <c r="D1" s="71"/>
      <c r="E1" s="71"/>
      <c r="F1" s="71"/>
      <c r="G1" s="71"/>
      <c r="H1" s="71"/>
      <c r="I1" s="71"/>
      <c r="J1" s="71"/>
      <c r="K1" s="72"/>
    </row>
    <row r="2" spans="1:11" ht="33">
      <c r="A2" s="1" t="s">
        <v>79</v>
      </c>
      <c r="B2" s="1" t="s">
        <v>15</v>
      </c>
      <c r="C2" s="1" t="s">
        <v>16</v>
      </c>
      <c r="D2" s="1" t="s">
        <v>80</v>
      </c>
      <c r="E2" s="1" t="s">
        <v>18</v>
      </c>
      <c r="F2" s="1" t="s">
        <v>19</v>
      </c>
      <c r="G2" s="1" t="s">
        <v>20</v>
      </c>
      <c r="H2" s="2" t="s">
        <v>21</v>
      </c>
      <c r="I2" s="2" t="s">
        <v>22</v>
      </c>
      <c r="J2" s="17" t="s">
        <v>23</v>
      </c>
      <c r="K2" s="18" t="s">
        <v>81</v>
      </c>
    </row>
    <row r="3" spans="1:11" ht="66">
      <c r="A3" s="60" t="s">
        <v>82</v>
      </c>
      <c r="B3" s="60" t="s">
        <v>83</v>
      </c>
      <c r="C3" s="60" t="s">
        <v>59</v>
      </c>
      <c r="D3" s="60" t="s">
        <v>84</v>
      </c>
      <c r="E3" s="56" t="s">
        <v>27</v>
      </c>
      <c r="F3" s="4" t="s">
        <v>85</v>
      </c>
      <c r="G3" s="3">
        <v>1</v>
      </c>
      <c r="H3" s="5">
        <v>1</v>
      </c>
      <c r="I3" s="19">
        <v>30000</v>
      </c>
      <c r="J3" s="19">
        <f t="shared" ref="J3:J9" si="0">G3*H3*I3</f>
        <v>30000</v>
      </c>
      <c r="K3" s="68">
        <f>SUM(J3:J21)</f>
        <v>262842</v>
      </c>
    </row>
    <row r="4" spans="1:11" ht="115.5">
      <c r="A4" s="60"/>
      <c r="B4" s="60"/>
      <c r="C4" s="60"/>
      <c r="D4" s="60"/>
      <c r="E4" s="57"/>
      <c r="F4" s="4" t="s">
        <v>86</v>
      </c>
      <c r="G4" s="3">
        <v>1</v>
      </c>
      <c r="H4" s="5">
        <v>2</v>
      </c>
      <c r="I4" s="19">
        <v>10000</v>
      </c>
      <c r="J4" s="19">
        <f t="shared" si="0"/>
        <v>20000</v>
      </c>
      <c r="K4" s="69"/>
    </row>
    <row r="5" spans="1:11" ht="33">
      <c r="A5" s="60"/>
      <c r="B5" s="60"/>
      <c r="C5" s="60"/>
      <c r="D5" s="60"/>
      <c r="E5" s="56" t="s">
        <v>30</v>
      </c>
      <c r="F5" s="6" t="s">
        <v>31</v>
      </c>
      <c r="G5" s="7">
        <v>1</v>
      </c>
      <c r="H5" s="5">
        <v>1</v>
      </c>
      <c r="I5" s="19">
        <v>12000</v>
      </c>
      <c r="J5" s="19">
        <f t="shared" si="0"/>
        <v>12000</v>
      </c>
      <c r="K5" s="69"/>
    </row>
    <row r="6" spans="1:11" ht="33">
      <c r="A6" s="60"/>
      <c r="B6" s="60"/>
      <c r="C6" s="60"/>
      <c r="D6" s="60"/>
      <c r="E6" s="58"/>
      <c r="F6" s="6" t="s">
        <v>32</v>
      </c>
      <c r="G6" s="7">
        <v>1</v>
      </c>
      <c r="H6" s="5">
        <v>2</v>
      </c>
      <c r="I6" s="19">
        <v>0</v>
      </c>
      <c r="J6" s="19">
        <f t="shared" si="0"/>
        <v>0</v>
      </c>
      <c r="K6" s="69"/>
    </row>
    <row r="7" spans="1:11" ht="16.5">
      <c r="A7" s="60"/>
      <c r="B7" s="60"/>
      <c r="C7" s="60"/>
      <c r="D7" s="60"/>
      <c r="E7" s="58"/>
      <c r="F7" s="6" t="s">
        <v>55</v>
      </c>
      <c r="G7" s="7">
        <v>1</v>
      </c>
      <c r="H7" s="5">
        <v>1</v>
      </c>
      <c r="I7" s="19">
        <v>80</v>
      </c>
      <c r="J7" s="19">
        <f t="shared" si="0"/>
        <v>80</v>
      </c>
      <c r="K7" s="69"/>
    </row>
    <row r="8" spans="1:11" ht="33">
      <c r="A8" s="60"/>
      <c r="B8" s="60"/>
      <c r="C8" s="60"/>
      <c r="D8" s="60"/>
      <c r="E8" s="57"/>
      <c r="F8" s="9" t="s">
        <v>34</v>
      </c>
      <c r="G8" s="7">
        <v>1</v>
      </c>
      <c r="H8" s="5">
        <v>1</v>
      </c>
      <c r="I8" s="19">
        <v>2000</v>
      </c>
      <c r="J8" s="19">
        <f t="shared" si="0"/>
        <v>2000</v>
      </c>
      <c r="K8" s="69"/>
    </row>
    <row r="9" spans="1:11" ht="33">
      <c r="A9" s="60"/>
      <c r="B9" s="60"/>
      <c r="C9" s="60"/>
      <c r="D9" s="60"/>
      <c r="E9" s="10" t="s">
        <v>35</v>
      </c>
      <c r="F9" s="11" t="s">
        <v>37</v>
      </c>
      <c r="G9" s="3">
        <v>1</v>
      </c>
      <c r="H9" s="12">
        <v>380</v>
      </c>
      <c r="I9" s="20">
        <v>0</v>
      </c>
      <c r="J9" s="21">
        <f t="shared" si="0"/>
        <v>0</v>
      </c>
      <c r="K9" s="69"/>
    </row>
    <row r="10" spans="1:11" ht="16.5">
      <c r="A10" s="60"/>
      <c r="B10" s="60"/>
      <c r="C10" s="60"/>
      <c r="D10" s="60"/>
      <c r="E10" s="7" t="s">
        <v>87</v>
      </c>
      <c r="F10" s="9" t="s">
        <v>88</v>
      </c>
      <c r="G10" s="7">
        <v>1</v>
      </c>
      <c r="H10" s="5">
        <v>1</v>
      </c>
      <c r="I10" s="22">
        <v>108</v>
      </c>
      <c r="J10" s="21">
        <f t="shared" ref="J10:J15" si="1">G10*H10*I10</f>
        <v>108</v>
      </c>
      <c r="K10" s="69"/>
    </row>
    <row r="11" spans="1:11" ht="16.5">
      <c r="A11" s="60"/>
      <c r="B11" s="60"/>
      <c r="C11" s="60"/>
      <c r="D11" s="60"/>
      <c r="E11" s="7" t="s">
        <v>89</v>
      </c>
      <c r="F11" s="9" t="s">
        <v>90</v>
      </c>
      <c r="G11" s="7">
        <v>1</v>
      </c>
      <c r="H11" s="5">
        <v>1</v>
      </c>
      <c r="I11" s="22">
        <v>600</v>
      </c>
      <c r="J11" s="21">
        <f t="shared" si="1"/>
        <v>600</v>
      </c>
      <c r="K11" s="69"/>
    </row>
    <row r="12" spans="1:11" ht="16.5">
      <c r="A12" s="60"/>
      <c r="B12" s="60"/>
      <c r="C12" s="60"/>
      <c r="D12" s="60"/>
      <c r="E12" s="7" t="s">
        <v>44</v>
      </c>
      <c r="F12" s="13"/>
      <c r="G12" s="7">
        <v>2</v>
      </c>
      <c r="H12" s="5">
        <v>2</v>
      </c>
      <c r="I12" s="22">
        <v>300</v>
      </c>
      <c r="J12" s="21">
        <f t="shared" si="1"/>
        <v>1200</v>
      </c>
      <c r="K12" s="69"/>
    </row>
    <row r="13" spans="1:11" ht="16.5">
      <c r="A13" s="60"/>
      <c r="B13" s="60"/>
      <c r="C13" s="60"/>
      <c r="D13" s="60"/>
      <c r="E13" s="7" t="s">
        <v>91</v>
      </c>
      <c r="F13" s="13" t="s">
        <v>92</v>
      </c>
      <c r="G13" s="7">
        <v>1</v>
      </c>
      <c r="H13" s="5">
        <v>1</v>
      </c>
      <c r="I13" s="22">
        <v>31000</v>
      </c>
      <c r="J13" s="21">
        <f t="shared" si="1"/>
        <v>31000</v>
      </c>
      <c r="K13" s="69"/>
    </row>
    <row r="14" spans="1:11" ht="16.5">
      <c r="A14" s="60"/>
      <c r="B14" s="60"/>
      <c r="C14" s="60"/>
      <c r="D14" s="60"/>
      <c r="E14" s="7" t="s">
        <v>45</v>
      </c>
      <c r="F14" s="9">
        <v>24</v>
      </c>
      <c r="G14" s="7">
        <v>1</v>
      </c>
      <c r="H14" s="5">
        <v>2</v>
      </c>
      <c r="I14" s="22">
        <v>600</v>
      </c>
      <c r="J14" s="21">
        <f t="shared" si="1"/>
        <v>1200</v>
      </c>
      <c r="K14" s="69"/>
    </row>
    <row r="15" spans="1:11" ht="16.5">
      <c r="A15" s="60"/>
      <c r="B15" s="60"/>
      <c r="C15" s="60"/>
      <c r="D15" s="60"/>
      <c r="E15" s="7" t="s">
        <v>38</v>
      </c>
      <c r="F15" s="13"/>
      <c r="G15" s="7">
        <v>1</v>
      </c>
      <c r="H15" s="5">
        <v>1</v>
      </c>
      <c r="I15" s="22">
        <f>14204+7600</f>
        <v>21804</v>
      </c>
      <c r="J15" s="21">
        <f t="shared" si="1"/>
        <v>21804</v>
      </c>
      <c r="K15" s="69"/>
    </row>
    <row r="16" spans="1:11" ht="49.5">
      <c r="A16" s="60"/>
      <c r="B16" s="60"/>
      <c r="C16" s="60"/>
      <c r="D16" s="60"/>
      <c r="E16" s="56" t="s">
        <v>39</v>
      </c>
      <c r="F16" s="6" t="s">
        <v>40</v>
      </c>
      <c r="G16" s="7">
        <v>1</v>
      </c>
      <c r="H16" s="5">
        <v>1</v>
      </c>
      <c r="I16" s="19">
        <v>5000</v>
      </c>
      <c r="J16" s="19">
        <f t="shared" ref="J16:J21" si="2">G16*H16*I16</f>
        <v>5000</v>
      </c>
      <c r="K16" s="69"/>
    </row>
    <row r="17" spans="1:11" ht="33">
      <c r="A17" s="60"/>
      <c r="B17" s="60"/>
      <c r="C17" s="60"/>
      <c r="D17" s="60"/>
      <c r="E17" s="58"/>
      <c r="F17" s="14" t="s">
        <v>41</v>
      </c>
      <c r="G17" s="7">
        <v>1</v>
      </c>
      <c r="H17" s="5">
        <v>275</v>
      </c>
      <c r="I17" s="19">
        <v>150</v>
      </c>
      <c r="J17" s="19">
        <f t="shared" si="2"/>
        <v>41250</v>
      </c>
      <c r="K17" s="69"/>
    </row>
    <row r="18" spans="1:11" ht="33">
      <c r="A18" s="60"/>
      <c r="B18" s="60"/>
      <c r="C18" s="60"/>
      <c r="D18" s="60"/>
      <c r="E18" s="57"/>
      <c r="F18" s="6" t="s">
        <v>43</v>
      </c>
      <c r="G18" s="7">
        <v>1</v>
      </c>
      <c r="H18" s="5">
        <v>270</v>
      </c>
      <c r="I18" s="19">
        <v>300</v>
      </c>
      <c r="J18" s="19">
        <f t="shared" si="2"/>
        <v>81000</v>
      </c>
      <c r="K18" s="69"/>
    </row>
    <row r="19" spans="1:11" ht="16.5">
      <c r="A19" s="60"/>
      <c r="B19" s="60"/>
      <c r="C19" s="60"/>
      <c r="D19" s="60"/>
      <c r="E19" s="56" t="s">
        <v>47</v>
      </c>
      <c r="F19" s="6" t="s">
        <v>48</v>
      </c>
      <c r="G19" s="7">
        <v>1</v>
      </c>
      <c r="H19" s="5">
        <v>3</v>
      </c>
      <c r="I19" s="19">
        <v>2000</v>
      </c>
      <c r="J19" s="19">
        <f t="shared" si="2"/>
        <v>6000</v>
      </c>
      <c r="K19" s="69"/>
    </row>
    <row r="20" spans="1:11" ht="16.5">
      <c r="A20" s="60"/>
      <c r="B20" s="60"/>
      <c r="C20" s="60"/>
      <c r="D20" s="60"/>
      <c r="E20" s="58"/>
      <c r="F20" s="6" t="s">
        <v>49</v>
      </c>
      <c r="G20" s="7">
        <v>3</v>
      </c>
      <c r="H20" s="5">
        <v>2</v>
      </c>
      <c r="I20" s="19">
        <v>600</v>
      </c>
      <c r="J20" s="19">
        <f t="shared" si="2"/>
        <v>3600</v>
      </c>
      <c r="K20" s="69"/>
    </row>
    <row r="21" spans="1:11" ht="33">
      <c r="A21" s="60"/>
      <c r="B21" s="60"/>
      <c r="C21" s="60"/>
      <c r="D21" s="60"/>
      <c r="E21" s="57"/>
      <c r="F21" s="6" t="s">
        <v>50</v>
      </c>
      <c r="G21" s="7">
        <v>3</v>
      </c>
      <c r="H21" s="5">
        <v>4</v>
      </c>
      <c r="I21" s="19">
        <v>500</v>
      </c>
      <c r="J21" s="19">
        <f t="shared" si="2"/>
        <v>6000</v>
      </c>
      <c r="K21" s="69"/>
    </row>
    <row r="22" spans="1:11" ht="99.75" customHeight="1">
      <c r="A22" s="60"/>
      <c r="B22" s="60"/>
      <c r="C22" s="60"/>
      <c r="D22" s="60"/>
      <c r="E22" s="53" t="s">
        <v>93</v>
      </c>
      <c r="F22" s="54"/>
      <c r="G22" s="54"/>
      <c r="H22" s="54"/>
      <c r="I22" s="54"/>
      <c r="J22" s="55"/>
      <c r="K22" s="70"/>
    </row>
    <row r="23" spans="1:11">
      <c r="B23" s="15"/>
    </row>
    <row r="24" spans="1:11">
      <c r="K24" s="23"/>
    </row>
    <row r="25" spans="1:11">
      <c r="K25" s="24"/>
    </row>
    <row r="26" spans="1:11">
      <c r="K26" s="23"/>
    </row>
    <row r="31" spans="1:11">
      <c r="F31" s="16"/>
      <c r="G31" s="16"/>
    </row>
  </sheetData>
  <mergeCells count="11">
    <mergeCell ref="E19:E21"/>
    <mergeCell ref="K3:K22"/>
    <mergeCell ref="A1:K1"/>
    <mergeCell ref="E22:J22"/>
    <mergeCell ref="A3:A22"/>
    <mergeCell ref="B3:B22"/>
    <mergeCell ref="C3:C22"/>
    <mergeCell ref="D3:D22"/>
    <mergeCell ref="E3:E4"/>
    <mergeCell ref="E5:E8"/>
    <mergeCell ref="E16:E18"/>
  </mergeCells>
  <phoneticPr fontId="9" type="noConversion"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Total</vt:lpstr>
      <vt:lpstr>Buick</vt:lpstr>
      <vt:lpstr>Chevy</vt:lpstr>
      <vt:lpstr>Cadi</vt:lpstr>
    </vt:vector>
  </TitlesOfParts>
  <Company>SGM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szogdm</dc:creator>
  <cp:lastModifiedBy>zhonglan</cp:lastModifiedBy>
  <cp:lastPrinted>2014-07-09T03:08:00Z</cp:lastPrinted>
  <dcterms:created xsi:type="dcterms:W3CDTF">2010-08-04T08:28:00Z</dcterms:created>
  <dcterms:modified xsi:type="dcterms:W3CDTF">2017-11-20T15:54:26Z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2052-10.1.0.6877</vt:lpwstr>
  </property>
</Properties>
</file>