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河南天点粤海大酒店" sheetId="14" r:id="rId1"/>
  </sheets>
  <calcPr calcId="144525" concurrentCalc="0"/>
</workbook>
</file>

<file path=xl/sharedStrings.xml><?xml version="1.0" encoding="utf-8"?>
<sst xmlns="http://schemas.openxmlformats.org/spreadsheetml/2006/main" count="47">
  <si>
    <t>报价人</t>
  </si>
  <si>
    <t>中国康辉旅行社集团有限责任公司
China Comfort Travel Group</t>
  </si>
  <si>
    <t>报价时间</t>
  </si>
  <si>
    <t>2018.4.9</t>
  </si>
  <si>
    <t>时间:</t>
  </si>
  <si>
    <t>2018年4月18日-4月20日</t>
  </si>
  <si>
    <t>地点：</t>
  </si>
  <si>
    <t xml:space="preserve">   上海铭德大酒店</t>
  </si>
  <si>
    <t>人数：</t>
  </si>
  <si>
    <t>200人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</si>
  <si>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</si>
  <si>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</si>
  <si>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</si>
  <si>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</si>
  <si>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</si>
  <si>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</si>
  <si>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</si>
  <si>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</si>
  <si>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</si>
  <si>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</si>
  <si>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</si>
  <si>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</si>
  <si>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</si>
  <si>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</si>
  <si>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</si>
  <si>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</si>
  <si>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</si>
  <si>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4.20 号全天会议室(宴会厅）</t>
  </si>
  <si>
    <t>次</t>
  </si>
  <si>
    <t>330平 可容纳160人课桌式 含LED，音响设备</t>
  </si>
  <si>
    <t>会议合计Total</t>
  </si>
  <si>
    <t>用餐</t>
  </si>
  <si>
    <t>4.20号自助午餐</t>
  </si>
  <si>
    <t>人</t>
  </si>
  <si>
    <t>4.20号自助晚餐</t>
  </si>
  <si>
    <t>用餐合计Total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</si>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</sst>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-\¥\ * #,##0.00_-;\-\¥\ * #,##0.00_-;_-\¥\ * &quot;-&quot;??_-;_-@_-"/>
    <numFmt numFmtId="7" formatCode="&quot;￥&quot;#,##0.00;&quot;￥&quot;\-#,##0.00"/>
    <numFmt numFmtId="177" formatCode="\¥#,##0.00_);[Red]\(\¥#,##0.00\)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35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31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30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33" applyNumberFormat="0" applyAlignment="0" applyProtection="0">
      <alignment vertical="center"/>
    </xf>
    <xf numFmtId="0" fontId="22" fillId="12" borderId="35" applyNumberFormat="0" applyAlignment="0" applyProtection="0">
      <alignment vertical="center"/>
    </xf>
    <xf numFmtId="0" fontId="19" fillId="15" borderId="3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7" fontId="1" fillId="0" borderId="9" xfId="8" applyNumberFormat="1" applyFont="1" applyFill="1" applyBorder="1" applyAlignment="1">
      <alignment horizontal="center" vertical="center" wrapText="1"/>
    </xf>
    <xf numFmtId="177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2" borderId="17" xfId="8" applyNumberFormat="1" applyFont="1" applyFill="1" applyBorder="1" applyAlignment="1">
      <alignment vertical="center"/>
    </xf>
    <xf numFmtId="177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7" fontId="2" fillId="0" borderId="18" xfId="8" applyNumberFormat="1" applyFont="1" applyFill="1" applyBorder="1" applyAlignment="1">
      <alignment horizontal="center" vertical="center" wrapText="1"/>
    </xf>
    <xf numFmtId="177" fontId="3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7" fontId="2" fillId="2" borderId="17" xfId="8" applyNumberFormat="1" applyFont="1" applyFill="1" applyBorder="1" applyAlignment="1">
      <alignment horizontal="left" vertical="center"/>
    </xf>
    <xf numFmtId="177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7" fontId="2" fillId="0" borderId="15" xfId="8" applyNumberFormat="1" applyFont="1" applyFill="1" applyBorder="1" applyAlignment="1">
      <alignment horizontal="center" vertical="center" wrapText="1"/>
    </xf>
    <xf numFmtId="177" fontId="1" fillId="4" borderId="10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 wrapText="1"/>
    </xf>
    <xf numFmtId="177" fontId="1" fillId="0" borderId="10" xfId="8" applyNumberFormat="1" applyFont="1" applyFill="1" applyBorder="1" applyAlignment="1">
      <alignment horizontal="center" vertical="center" wrapText="1"/>
    </xf>
    <xf numFmtId="177" fontId="2" fillId="4" borderId="17" xfId="8" applyNumberFormat="1" applyFont="1" applyFill="1" applyBorder="1" applyAlignment="1">
      <alignment horizontal="center" vertical="center"/>
    </xf>
    <xf numFmtId="177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7" fontId="2" fillId="6" borderId="17" xfId="8" applyNumberFormat="1" applyFont="1" applyFill="1" applyBorder="1" applyAlignment="1">
      <alignment horizontal="center" vertical="center"/>
    </xf>
    <xf numFmtId="177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7" fontId="6" fillId="7" borderId="2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7" fontId="2" fillId="3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7" fontId="1" fillId="0" borderId="27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 wrapText="1"/>
    </xf>
    <xf numFmtId="177" fontId="1" fillId="0" borderId="28" xfId="0" applyNumberFormat="1" applyFont="1" applyFill="1" applyBorder="1" applyAlignment="1">
      <alignment horizontal="left" vertical="center"/>
    </xf>
    <xf numFmtId="7" fontId="7" fillId="4" borderId="15" xfId="0" applyNumberFormat="1" applyFont="1" applyFill="1" applyBorder="1" applyAlignment="1">
      <alignment horizontal="right" vertical="center"/>
    </xf>
    <xf numFmtId="177" fontId="2" fillId="4" borderId="27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7" fontId="2" fillId="5" borderId="27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7" fontId="2" fillId="6" borderId="27" xfId="0" applyNumberFormat="1" applyFont="1" applyFill="1" applyBorder="1" applyAlignment="1">
      <alignment horizontal="center" vertical="center"/>
    </xf>
    <xf numFmtId="7" fontId="6" fillId="7" borderId="21" xfId="4" applyNumberFormat="1" applyFont="1" applyFill="1" applyBorder="1" applyAlignment="1">
      <alignment horizontal="center" vertical="center"/>
    </xf>
    <xf numFmtId="177" fontId="6" fillId="7" borderId="2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1097914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A6" sqref="A6:C8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9.875" style="1" customWidth="1"/>
    <col min="10" max="10" width="32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1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2"/>
      <c r="J6" s="73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4"/>
      <c r="J7" s="75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6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7">
        <f>D9*F9*H9</f>
        <v>0</v>
      </c>
      <c r="J9" s="78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7">
        <f>H10*D10*F10</f>
        <v>0</v>
      </c>
      <c r="J10" s="78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79">
        <f>SUM(I9:I10)</f>
        <v>0</v>
      </c>
      <c r="J11" s="80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25000</v>
      </c>
      <c r="I12" s="77">
        <f t="shared" ref="I12:I15" si="0">H12*F12*D12</f>
        <v>25000</v>
      </c>
      <c r="J12" s="81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79">
        <f>SUM(I12:I12)</f>
        <v>25000</v>
      </c>
      <c r="J13" s="80"/>
    </row>
    <row r="14" customFormat="1" ht="15.95" customHeight="1" spans="1:10">
      <c r="A14" s="48" t="s">
        <v>31</v>
      </c>
      <c r="B14" s="49" t="s">
        <v>32</v>
      </c>
      <c r="C14" s="50"/>
      <c r="D14" s="41">
        <v>200</v>
      </c>
      <c r="E14" s="42" t="s">
        <v>33</v>
      </c>
      <c r="F14" s="43">
        <v>1</v>
      </c>
      <c r="G14" s="42" t="s">
        <v>28</v>
      </c>
      <c r="H14" s="44">
        <v>128</v>
      </c>
      <c r="I14" s="77">
        <f t="shared" si="0"/>
        <v>25600</v>
      </c>
      <c r="J14" s="82"/>
    </row>
    <row r="15" customFormat="1" ht="16.5" spans="1:10">
      <c r="A15" s="48"/>
      <c r="B15" s="51" t="s">
        <v>34</v>
      </c>
      <c r="C15" s="30"/>
      <c r="D15" s="41">
        <v>200</v>
      </c>
      <c r="E15" s="42" t="s">
        <v>33</v>
      </c>
      <c r="F15" s="43">
        <v>1</v>
      </c>
      <c r="G15" s="32" t="s">
        <v>28</v>
      </c>
      <c r="H15" s="44">
        <v>188</v>
      </c>
      <c r="I15" s="77">
        <f t="shared" si="0"/>
        <v>37600</v>
      </c>
      <c r="J15" s="82"/>
    </row>
    <row r="16" customFormat="1" ht="15" spans="1:10">
      <c r="A16" s="45" t="s">
        <v>35</v>
      </c>
      <c r="B16" s="46"/>
      <c r="C16" s="46"/>
      <c r="D16" s="46"/>
      <c r="E16" s="46"/>
      <c r="F16" s="46"/>
      <c r="G16" s="46"/>
      <c r="H16" s="47"/>
      <c r="I16" s="79">
        <f>SUM(I14:I15)</f>
        <v>63200</v>
      </c>
      <c r="J16" s="80"/>
    </row>
    <row r="17" customFormat="1" ht="16.5" spans="1:10">
      <c r="A17" s="52" t="s">
        <v>36</v>
      </c>
      <c r="B17" s="53" t="s">
        <v>37</v>
      </c>
      <c r="C17" s="53"/>
      <c r="D17" s="54">
        <v>1</v>
      </c>
      <c r="E17" s="54" t="s">
        <v>33</v>
      </c>
      <c r="F17" s="54">
        <v>3</v>
      </c>
      <c r="G17" s="54" t="s">
        <v>28</v>
      </c>
      <c r="H17" s="55">
        <v>50</v>
      </c>
      <c r="I17" s="83">
        <f>F17*D17*H17</f>
        <v>150</v>
      </c>
      <c r="J17" s="84"/>
    </row>
    <row r="18" customFormat="1" ht="16.5" spans="1:10">
      <c r="A18" s="52"/>
      <c r="B18" s="53" t="s">
        <v>38</v>
      </c>
      <c r="C18" s="53"/>
      <c r="D18" s="54">
        <v>1</v>
      </c>
      <c r="E18" s="54" t="s">
        <v>33</v>
      </c>
      <c r="F18" s="54">
        <v>2</v>
      </c>
      <c r="G18" s="54" t="s">
        <v>28</v>
      </c>
      <c r="H18" s="55">
        <v>1500</v>
      </c>
      <c r="I18" s="83">
        <f t="shared" ref="I18:I20" si="1">H18*F18*D18</f>
        <v>3000</v>
      </c>
      <c r="J18" s="84"/>
    </row>
    <row r="19" customFormat="1" ht="16.5" spans="1:10">
      <c r="A19" s="52"/>
      <c r="B19" s="53" t="s">
        <v>39</v>
      </c>
      <c r="C19" s="53"/>
      <c r="D19" s="54">
        <v>1</v>
      </c>
      <c r="E19" s="54" t="s">
        <v>33</v>
      </c>
      <c r="F19" s="54">
        <v>3</v>
      </c>
      <c r="G19" s="54" t="s">
        <v>28</v>
      </c>
      <c r="H19" s="55">
        <v>500</v>
      </c>
      <c r="I19" s="83">
        <f t="shared" si="1"/>
        <v>1500</v>
      </c>
      <c r="J19" s="84"/>
    </row>
    <row r="20" customFormat="1" ht="16.5" spans="1:10">
      <c r="A20" s="52"/>
      <c r="B20" s="53" t="s">
        <v>36</v>
      </c>
      <c r="C20" s="53"/>
      <c r="D20" s="54">
        <v>1</v>
      </c>
      <c r="E20" s="54" t="s">
        <v>33</v>
      </c>
      <c r="F20" s="54">
        <v>3</v>
      </c>
      <c r="G20" s="54" t="s">
        <v>28</v>
      </c>
      <c r="H20" s="55">
        <v>500</v>
      </c>
      <c r="I20" s="83">
        <f t="shared" si="1"/>
        <v>1500</v>
      </c>
      <c r="J20" s="84"/>
    </row>
    <row r="21" customFormat="1" ht="15" spans="1:10">
      <c r="A21" s="45" t="s">
        <v>40</v>
      </c>
      <c r="B21" s="46"/>
      <c r="C21" s="46"/>
      <c r="D21" s="46"/>
      <c r="E21" s="46"/>
      <c r="F21" s="46"/>
      <c r="G21" s="46"/>
      <c r="H21" s="47"/>
      <c r="I21" s="79">
        <f>SUM(I17:I20)</f>
        <v>6150</v>
      </c>
      <c r="J21" s="80"/>
    </row>
    <row r="22" customFormat="1" ht="15" spans="1:10">
      <c r="A22" s="56" t="s">
        <v>41</v>
      </c>
      <c r="B22" s="57"/>
      <c r="C22" s="57"/>
      <c r="D22" s="57"/>
      <c r="E22" s="57"/>
      <c r="F22" s="57"/>
      <c r="G22" s="57"/>
      <c r="H22" s="58"/>
      <c r="I22" s="85">
        <f>I11+I13+I16+I21</f>
        <v>94350</v>
      </c>
      <c r="J22" s="86"/>
    </row>
    <row r="23" customFormat="1" ht="15" spans="1:10">
      <c r="A23" s="56" t="s">
        <v>42</v>
      </c>
      <c r="B23" s="57"/>
      <c r="C23" s="57"/>
      <c r="D23" s="57"/>
      <c r="E23" s="57"/>
      <c r="F23" s="57"/>
      <c r="G23" s="57"/>
      <c r="H23" s="59"/>
      <c r="I23" s="85">
        <f>I22*0.1</f>
        <v>9435</v>
      </c>
      <c r="J23" s="86"/>
    </row>
    <row r="24" customFormat="1" ht="15" spans="1:10">
      <c r="A24" s="56" t="s">
        <v>43</v>
      </c>
      <c r="B24" s="57"/>
      <c r="C24" s="57"/>
      <c r="D24" s="57"/>
      <c r="E24" s="57"/>
      <c r="F24" s="57"/>
      <c r="G24" s="57"/>
      <c r="H24" s="59"/>
      <c r="I24" s="85">
        <f>SUM(I22:I23)</f>
        <v>103785</v>
      </c>
      <c r="J24" s="86"/>
    </row>
    <row r="25" customFormat="1" ht="15" spans="1:10">
      <c r="A25" s="60" t="s">
        <v>44</v>
      </c>
      <c r="B25" s="61"/>
      <c r="C25" s="61"/>
      <c r="D25" s="62"/>
      <c r="E25" s="63"/>
      <c r="F25" s="63"/>
      <c r="G25" s="63"/>
      <c r="H25" s="64"/>
      <c r="I25" s="87">
        <f>I24*0.06</f>
        <v>6227.1</v>
      </c>
      <c r="J25" s="88"/>
    </row>
    <row r="26" customFormat="1" ht="21.75" spans="1:10">
      <c r="A26" s="65" t="s">
        <v>45</v>
      </c>
      <c r="B26" s="66"/>
      <c r="C26" s="67"/>
      <c r="D26" s="68"/>
      <c r="E26" s="69"/>
      <c r="F26" s="69"/>
      <c r="G26" s="69"/>
      <c r="H26" s="70"/>
      <c r="I26" s="89">
        <f>SUM(I24:I25)</f>
        <v>110012.1</v>
      </c>
      <c r="J26" s="90"/>
    </row>
    <row r="28" spans="1:1">
      <c r="A28" t="s">
        <v>46</v>
      </c>
    </row>
  </sheetData>
  <mergeCells count="26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A16:H16"/>
    <mergeCell ref="B17:C17"/>
    <mergeCell ref="B18:C18"/>
    <mergeCell ref="B19:C19"/>
    <mergeCell ref="B20:C20"/>
    <mergeCell ref="A21:H21"/>
    <mergeCell ref="A26:C26"/>
    <mergeCell ref="A9:A10"/>
    <mergeCell ref="A14:A15"/>
    <mergeCell ref="A17:A20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河南天点粤海大酒店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2018-04-11T03:27:58Z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