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8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员工差旅明细!$A$1:$K$50</definedName>
  </definedNames>
  <calcPr calcId="144525" concurrentCalc="0"/>
</workbook>
</file>

<file path=xl/sharedStrings.xml><?xml version="1.0" encoding="utf-8"?>
<sst xmlns="http://schemas.openxmlformats.org/spreadsheetml/2006/main" count="164" uniqueCount="116">
  <si>
    <t>【员工差旅报销单】</t>
  </si>
  <si>
    <t>姓名:</t>
  </si>
  <si>
    <t>姚艺婷</t>
  </si>
  <si>
    <t>职位:</t>
  </si>
  <si>
    <t>业务助理</t>
  </si>
  <si>
    <t>发生地:</t>
  </si>
  <si>
    <t>上海</t>
  </si>
  <si>
    <t>部门:</t>
  </si>
  <si>
    <t>上海事业部</t>
  </si>
  <si>
    <t>发生日期:</t>
  </si>
  <si>
    <t>2021.3.4-3.7</t>
  </si>
  <si>
    <t>报销日期:</t>
  </si>
  <si>
    <t>2021.3.8</t>
  </si>
  <si>
    <t>团号:</t>
  </si>
  <si>
    <t>HMOA-210303-SHK617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</si>
  <si>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</si>
  <si>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</si>
  <si>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</si>
  <si>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</si>
  <si>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</si>
  <si>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</si>
  <si>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</si>
  <si>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</si>
  <si>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交通费</t>
  </si>
  <si>
    <t>市内交通（打车）</t>
  </si>
  <si>
    <t>1.17 享道-家</t>
  </si>
  <si>
    <t>1.19 蓝宫大饭店-家</t>
  </si>
  <si>
    <t>2.23 享道-家</t>
  </si>
  <si>
    <t>2.24 家-静安洲际</t>
  </si>
  <si>
    <t>2.24 静安洲际-家</t>
  </si>
  <si>
    <t>2.24采买物料</t>
  </si>
  <si>
    <t>2.25 家-享道</t>
  </si>
  <si>
    <t>2.27 踩点</t>
  </si>
  <si>
    <t>3.2 家-享道</t>
  </si>
  <si>
    <t>3.2享道-家</t>
  </si>
  <si>
    <t>3.5 家-静安洲际</t>
  </si>
  <si>
    <t>3.6采买物料</t>
  </si>
  <si>
    <t>餐费</t>
  </si>
  <si>
    <t>姚艺婷餐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</si>
  <si>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</si>
  <si>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</si>
  <si>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</si>
  <si>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</si>
  <si>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</si>
  <si>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</si>
  <si>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</si>
  <si>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</si>
  <si>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</si>
  <si>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</si>
  <si>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2020.11.21-12.10</t>
  </si>
  <si>
    <t>出差城市</t>
  </si>
  <si>
    <t>出差起止日期</t>
  </si>
  <si>
    <t>每天金额</t>
  </si>
  <si>
    <t>天数</t>
  </si>
  <si>
    <t>3.6-3.7</t>
  </si>
  <si>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</si>
  <si>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color theme="1"/>
        <rFont val="DengXian"/>
        <charset val="134"/>
        <scheme val="minor"/>
      </rPr>
      <t>HMOA-210303-SHK617</t>
    </r>
  </si>
  <si>
    <t>会议日期：2021.3.6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</si>
  <si>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</si>
  <si>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</si>
  <si>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</si>
  <si>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</si>
  <si>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</si>
  <si>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</si>
  <si>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</si>
  <si>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</si>
  <si>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</si>
  <si>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</si>
  <si>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</si>
  <si>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</si>
  <si>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兼职用车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</si>
  <si>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</si>
  <si>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</si>
  <si>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</si>
  <si>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</si>
  <si>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</si>
  <si>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</si>
  <si>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场地费</t>
  </si>
  <si>
    <t>需有客户邮件确认，并抄送合规部。</t>
  </si>
  <si>
    <t>客户使用费用合计</t>
  </si>
  <si>
    <t>活动餐费</t>
  </si>
  <si>
    <t>客户用餐</t>
  </si>
  <si>
    <t>需提供刷卡联、菜单（小票）</t>
  </si>
  <si>
    <t>兼职用餐</t>
  </si>
  <si>
    <t>活动餐费合计</t>
  </si>
  <si>
    <t>现地采买费用</t>
  </si>
  <si>
    <t>鲜花</t>
  </si>
  <si>
    <t>尽量提供可用的原始发票，发票项目不可用的，且开票需要加收税点的可以不提供原始发票。网上交易均需提供交易截图。</t>
  </si>
  <si>
    <t>书本</t>
  </si>
  <si>
    <t>可乐</t>
  </si>
  <si>
    <t>奖杯</t>
  </si>
  <si>
    <t>巧克力</t>
  </si>
  <si>
    <t>证书相框</t>
  </si>
  <si>
    <t>蛋糕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</si>
  <si>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</si>
  <si>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</si>
  <si>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</si>
  <si>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</si>
  <si>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</si>
  <si>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椅贴制作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</si>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</sst>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sz val="11"/>
      <color indexed="8"/>
      <name val="宋体"/>
      <charset val="134"/>
    </font>
    <font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9" fillId="30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7" borderId="18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25" borderId="20" applyNumberFormat="0" applyAlignment="0" applyProtection="0">
      <alignment vertical="center"/>
    </xf>
    <xf numFmtId="0" fontId="27" fillId="25" borderId="21" applyNumberFormat="0" applyAlignment="0" applyProtection="0">
      <alignment vertical="center"/>
    </xf>
    <xf numFmtId="0" fontId="26" fillId="40" borderId="23" applyNumberFormat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6" fillId="0" borderId="5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0"/>
  <sheetViews>
    <sheetView zoomScale="85" zoomScaleNormal="85" topLeftCell="A4" workbookViewId="0">
      <selection activeCell="G21" sqref="G21:H21"/>
    </sheetView>
  </sheetViews>
  <sheetFormatPr defaultColWidth="8.86725663716814" defaultRowHeight="13.85"/>
  <cols>
    <col min="1" max="1" width="1.46902654867257" customWidth="1"/>
    <col min="2" max="3" width="2.13274336283186" customWidth="1"/>
    <col min="4" max="4" width="12.1327433628319" customWidth="1"/>
    <col min="5" max="5" width="0.867256637168142" customWidth="1"/>
    <col min="6" max="6" width="18" customWidth="1"/>
    <col min="7" max="7" width="12.6017699115044" customWidth="1"/>
    <col min="8" max="8" width="11.1327433628319" customWidth="1"/>
    <col min="9" max="9" width="1" customWidth="1"/>
    <col min="10" max="10" width="11.8672566371681" customWidth="1"/>
    <col min="11" max="11" width="19.212389380531" customWidth="1"/>
  </cols>
  <sheetData>
    <row r="1" spans="2:11">
      <c r="B1" s="69"/>
      <c r="C1" s="69"/>
      <c r="D1" s="69"/>
      <c r="E1" s="69"/>
      <c r="F1" s="69"/>
      <c r="G1" s="69"/>
      <c r="H1" s="69"/>
      <c r="I1" s="69"/>
      <c r="J1" s="69"/>
      <c r="K1" s="69"/>
    </row>
    <row r="3" ht="17.6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70"/>
      <c r="C4" s="70"/>
      <c r="D4" s="70"/>
      <c r="E4" s="70"/>
      <c r="F4" s="70"/>
      <c r="G4" s="70"/>
      <c r="H4" s="70"/>
      <c r="I4" s="70"/>
      <c r="J4" s="70"/>
      <c r="K4" s="100"/>
    </row>
    <row r="5" ht="20.1" customHeight="1" spans="2:11">
      <c r="B5" s="71"/>
      <c r="C5" s="72"/>
      <c r="D5" s="73" t="s">
        <v>1</v>
      </c>
      <c r="E5" s="73"/>
      <c r="F5" s="74" t="s">
        <v>2</v>
      </c>
      <c r="G5" s="74"/>
      <c r="H5" s="73" t="s">
        <v>3</v>
      </c>
      <c r="I5" s="72"/>
      <c r="J5" s="74" t="s">
        <v>4</v>
      </c>
      <c r="K5" s="101"/>
    </row>
    <row r="6" ht="20.1" customHeight="1" spans="2:11">
      <c r="B6" s="75"/>
      <c r="C6" s="76"/>
      <c r="D6" s="77" t="s">
        <v>5</v>
      </c>
      <c r="E6" s="77"/>
      <c r="F6" s="78" t="s">
        <v>6</v>
      </c>
      <c r="G6" s="78"/>
      <c r="H6" s="77" t="s">
        <v>7</v>
      </c>
      <c r="I6" s="76"/>
      <c r="J6" s="78" t="s">
        <v>8</v>
      </c>
      <c r="K6" s="102"/>
    </row>
    <row r="7" ht="20.1" customHeight="1" spans="2:11">
      <c r="B7" s="75"/>
      <c r="C7" s="76"/>
      <c r="D7" s="77" t="s">
        <v>9</v>
      </c>
      <c r="E7" s="77"/>
      <c r="F7" s="78" t="s">
        <v>10</v>
      </c>
      <c r="G7" s="78"/>
      <c r="H7" s="77" t="s">
        <v>11</v>
      </c>
      <c r="I7" s="103"/>
      <c r="J7" s="104" t="s">
        <v>12</v>
      </c>
      <c r="K7" s="102"/>
    </row>
    <row r="8" ht="20.1" customHeight="1" spans="2:11">
      <c r="B8" s="79"/>
      <c r="C8" s="80"/>
      <c r="D8" s="81"/>
      <c r="E8" s="81"/>
      <c r="F8" s="82"/>
      <c r="G8" s="82"/>
      <c r="H8" s="81" t="s">
        <v>13</v>
      </c>
      <c r="I8" s="105"/>
      <c r="J8" s="106" t="s">
        <v>14</v>
      </c>
      <c r="K8" s="107"/>
    </row>
    <row r="9" ht="20.1" customHeight="1" spans="2:11">
      <c r="B9" s="83"/>
      <c r="C9" s="83"/>
      <c r="D9" s="83"/>
      <c r="E9" s="83"/>
      <c r="F9" s="83"/>
      <c r="G9" s="83"/>
      <c r="H9" s="83"/>
      <c r="I9" s="83"/>
      <c r="J9" s="83"/>
      <c r="K9" s="83"/>
    </row>
    <row r="10" ht="20.1" customHeight="1" spans="2:11">
      <c r="B10" s="84" t="s">
        <v>15</v>
      </c>
      <c r="C10" s="85"/>
      <c r="D10" s="86" t="s">
        <v>16</v>
      </c>
      <c r="E10" s="86" t="s">
        <v>17</v>
      </c>
      <c r="F10" s="87"/>
      <c r="G10" s="88" t="s">
        <v>18</v>
      </c>
      <c r="H10" s="87" t="s">
        <v>19</v>
      </c>
      <c r="I10" s="86" t="s">
        <v>20</v>
      </c>
      <c r="J10" s="87"/>
      <c r="K10" s="88" t="s">
        <v>21</v>
      </c>
    </row>
    <row r="11" spans="2:11">
      <c r="B11" s="89">
        <v>1</v>
      </c>
      <c r="C11" s="90"/>
      <c r="D11" s="91" t="s">
        <v>22</v>
      </c>
      <c r="E11" s="91" t="s">
        <v>22</v>
      </c>
      <c r="F11" s="91"/>
      <c r="G11" s="92"/>
      <c r="H11" s="92"/>
      <c r="I11" s="108"/>
      <c r="J11" s="109"/>
      <c r="K11" s="110"/>
    </row>
    <row r="12" spans="2:11">
      <c r="B12" s="89">
        <v>2</v>
      </c>
      <c r="C12" s="90"/>
      <c r="D12" s="91" t="s">
        <v>23</v>
      </c>
      <c r="E12" s="91" t="s">
        <v>24</v>
      </c>
      <c r="F12" s="91"/>
      <c r="G12" s="92">
        <v>63.84</v>
      </c>
      <c r="H12" s="92">
        <f>G12</f>
        <v>63.84</v>
      </c>
      <c r="I12" s="108"/>
      <c r="J12" s="109"/>
      <c r="K12" s="110" t="s">
        <v>25</v>
      </c>
    </row>
    <row r="13" spans="2:11">
      <c r="B13" s="89">
        <v>3</v>
      </c>
      <c r="C13" s="90"/>
      <c r="D13" s="91"/>
      <c r="E13" s="91" t="s">
        <v>24</v>
      </c>
      <c r="F13" s="91"/>
      <c r="G13" s="92">
        <v>118.87</v>
      </c>
      <c r="H13" s="92">
        <f>G13</f>
        <v>118.87</v>
      </c>
      <c r="I13" s="108"/>
      <c r="J13" s="109"/>
      <c r="K13" s="110" t="s">
        <v>26</v>
      </c>
    </row>
    <row r="14" spans="2:11">
      <c r="B14" s="89">
        <v>4</v>
      </c>
      <c r="C14" s="90"/>
      <c r="D14" s="91"/>
      <c r="E14" s="91" t="s">
        <v>24</v>
      </c>
      <c r="F14" s="91"/>
      <c r="G14" s="92">
        <v>48.05</v>
      </c>
      <c r="H14" s="92">
        <f>G14</f>
        <v>48.05</v>
      </c>
      <c r="I14" s="108"/>
      <c r="J14" s="109"/>
      <c r="K14" s="110" t="s">
        <v>27</v>
      </c>
    </row>
    <row r="15" spans="2:11">
      <c r="B15" s="89">
        <v>5</v>
      </c>
      <c r="C15" s="90"/>
      <c r="D15" s="91"/>
      <c r="E15" s="91" t="s">
        <v>24</v>
      </c>
      <c r="F15" s="91"/>
      <c r="G15" s="92">
        <v>40</v>
      </c>
      <c r="H15" s="92">
        <f>G15</f>
        <v>40</v>
      </c>
      <c r="I15" s="108"/>
      <c r="J15" s="109"/>
      <c r="K15" s="110" t="s">
        <v>28</v>
      </c>
    </row>
    <row r="16" ht="13" customHeight="1" spans="2:11">
      <c r="B16" s="89">
        <v>6</v>
      </c>
      <c r="C16" s="90"/>
      <c r="D16" s="91"/>
      <c r="E16" s="91" t="s">
        <v>24</v>
      </c>
      <c r="F16" s="91"/>
      <c r="G16" s="92">
        <v>58.78</v>
      </c>
      <c r="H16" s="92">
        <f>G16</f>
        <v>58.78</v>
      </c>
      <c r="I16" s="108"/>
      <c r="J16" s="109"/>
      <c r="K16" s="110" t="s">
        <v>29</v>
      </c>
    </row>
    <row r="17" spans="2:11">
      <c r="B17" s="89">
        <v>7</v>
      </c>
      <c r="C17" s="90"/>
      <c r="D17" s="91"/>
      <c r="E17" s="91" t="s">
        <v>24</v>
      </c>
      <c r="F17" s="91"/>
      <c r="G17" s="92">
        <v>35.71</v>
      </c>
      <c r="H17" s="92">
        <f t="shared" ref="H17:H24" si="0">G17</f>
        <v>35.71</v>
      </c>
      <c r="I17" s="108"/>
      <c r="J17" s="109"/>
      <c r="K17" s="110" t="s">
        <v>30</v>
      </c>
    </row>
    <row r="18" spans="2:11">
      <c r="B18" s="89">
        <v>8</v>
      </c>
      <c r="C18" s="90"/>
      <c r="D18" s="91"/>
      <c r="E18" s="91" t="s">
        <v>24</v>
      </c>
      <c r="F18" s="91"/>
      <c r="G18" s="92">
        <v>61.86</v>
      </c>
      <c r="H18" s="92">
        <f t="shared" si="0"/>
        <v>61.86</v>
      </c>
      <c r="I18" s="108"/>
      <c r="J18" s="109"/>
      <c r="K18" s="110" t="s">
        <v>31</v>
      </c>
    </row>
    <row r="19" spans="2:11">
      <c r="B19" s="89">
        <v>9</v>
      </c>
      <c r="C19" s="90"/>
      <c r="D19" s="91"/>
      <c r="E19" s="91" t="s">
        <v>24</v>
      </c>
      <c r="F19" s="91"/>
      <c r="G19" s="92">
        <v>42.48</v>
      </c>
      <c r="H19" s="92">
        <f t="shared" si="0"/>
        <v>42.48</v>
      </c>
      <c r="I19" s="108"/>
      <c r="J19" s="109"/>
      <c r="K19" s="110" t="s">
        <v>32</v>
      </c>
    </row>
    <row r="20" spans="2:11">
      <c r="B20" s="89">
        <v>10</v>
      </c>
      <c r="C20" s="90"/>
      <c r="D20" s="91"/>
      <c r="E20" s="91" t="s">
        <v>24</v>
      </c>
      <c r="F20" s="91"/>
      <c r="G20" s="92">
        <v>62.71</v>
      </c>
      <c r="H20" s="92">
        <f t="shared" si="0"/>
        <v>62.71</v>
      </c>
      <c r="I20" s="108"/>
      <c r="J20" s="109"/>
      <c r="K20" s="110" t="s">
        <v>33</v>
      </c>
    </row>
    <row r="21" spans="2:11">
      <c r="B21" s="89">
        <v>11</v>
      </c>
      <c r="C21" s="90"/>
      <c r="D21" s="91"/>
      <c r="E21" s="91" t="s">
        <v>24</v>
      </c>
      <c r="F21" s="91"/>
      <c r="G21" s="92">
        <v>96.16</v>
      </c>
      <c r="H21" s="92">
        <f t="shared" si="0"/>
        <v>96.16</v>
      </c>
      <c r="I21" s="108"/>
      <c r="J21" s="109"/>
      <c r="K21" s="110" t="s">
        <v>34</v>
      </c>
    </row>
    <row r="22" spans="2:11">
      <c r="B22" s="89">
        <v>12</v>
      </c>
      <c r="C22" s="90"/>
      <c r="D22" s="91"/>
      <c r="E22" s="91" t="s">
        <v>24</v>
      </c>
      <c r="F22" s="91"/>
      <c r="G22" s="92">
        <v>73.8</v>
      </c>
      <c r="H22" s="92">
        <f t="shared" si="0"/>
        <v>73.8</v>
      </c>
      <c r="I22" s="108"/>
      <c r="J22" s="109"/>
      <c r="K22" s="110" t="s">
        <v>35</v>
      </c>
    </row>
    <row r="23" spans="2:11">
      <c r="B23" s="89">
        <v>13</v>
      </c>
      <c r="C23" s="90"/>
      <c r="D23" s="91"/>
      <c r="E23" s="91" t="s">
        <v>24</v>
      </c>
      <c r="F23" s="91"/>
      <c r="G23" s="92">
        <v>43.04</v>
      </c>
      <c r="H23" s="92">
        <f t="shared" si="0"/>
        <v>43.04</v>
      </c>
      <c r="I23" s="108"/>
      <c r="J23" s="109"/>
      <c r="K23" s="110" t="s">
        <v>36</v>
      </c>
    </row>
    <row r="24" spans="2:11">
      <c r="B24" s="89">
        <v>14</v>
      </c>
      <c r="C24" s="90"/>
      <c r="D24" s="91"/>
      <c r="E24" s="91" t="s">
        <v>24</v>
      </c>
      <c r="F24" s="91"/>
      <c r="G24" s="92">
        <v>21.24</v>
      </c>
      <c r="H24" s="92">
        <f t="shared" si="0"/>
        <v>21.24</v>
      </c>
      <c r="I24" s="108"/>
      <c r="J24" s="109"/>
      <c r="K24" s="110" t="s">
        <v>36</v>
      </c>
    </row>
    <row r="25" spans="2:11">
      <c r="B25" s="89">
        <v>15</v>
      </c>
      <c r="C25" s="90"/>
      <c r="D25" s="93" t="s">
        <v>37</v>
      </c>
      <c r="E25" s="91" t="s">
        <v>37</v>
      </c>
      <c r="F25" s="91"/>
      <c r="G25" s="92">
        <v>26</v>
      </c>
      <c r="H25" s="92"/>
      <c r="I25" s="108">
        <v>26</v>
      </c>
      <c r="J25" s="109"/>
      <c r="K25" s="111" t="s">
        <v>38</v>
      </c>
    </row>
    <row r="26" spans="2:11">
      <c r="B26" s="89">
        <v>16</v>
      </c>
      <c r="C26" s="90"/>
      <c r="D26" s="93"/>
      <c r="E26" s="91" t="s">
        <v>37</v>
      </c>
      <c r="F26" s="91"/>
      <c r="G26" s="92"/>
      <c r="H26" s="92"/>
      <c r="I26" s="108"/>
      <c r="J26" s="109"/>
      <c r="K26" s="111"/>
    </row>
    <row r="27" spans="2:11">
      <c r="B27" s="89">
        <v>17</v>
      </c>
      <c r="C27" s="90"/>
      <c r="D27" s="93"/>
      <c r="E27" s="91" t="s">
        <v>37</v>
      </c>
      <c r="F27" s="91"/>
      <c r="G27" s="92"/>
      <c r="H27" s="92"/>
      <c r="I27" s="108"/>
      <c r="J27" s="109"/>
      <c r="K27" s="111"/>
    </row>
    <row r="28" spans="2:11">
      <c r="B28" s="89">
        <v>18</v>
      </c>
      <c r="C28" s="90"/>
      <c r="D28" s="93"/>
      <c r="E28" s="91" t="s">
        <v>37</v>
      </c>
      <c r="F28" s="91"/>
      <c r="G28" s="92"/>
      <c r="H28" s="92"/>
      <c r="I28" s="108"/>
      <c r="J28" s="109"/>
      <c r="K28" s="110"/>
    </row>
    <row r="29" spans="2:11">
      <c r="B29" s="89">
        <v>19</v>
      </c>
      <c r="C29" s="90"/>
      <c r="D29" s="94" t="s">
        <v>39</v>
      </c>
      <c r="E29" s="91" t="s">
        <v>40</v>
      </c>
      <c r="F29" s="91"/>
      <c r="G29" s="92"/>
      <c r="H29" s="92"/>
      <c r="I29" s="108"/>
      <c r="J29" s="109"/>
      <c r="K29" s="110"/>
    </row>
    <row r="30" spans="2:11">
      <c r="B30" s="86" t="s">
        <v>41</v>
      </c>
      <c r="C30" s="95"/>
      <c r="D30" s="95"/>
      <c r="E30" s="95"/>
      <c r="F30" s="87"/>
      <c r="G30" s="96">
        <f>SUM(G11:G29)</f>
        <v>792.54</v>
      </c>
      <c r="H30" s="96">
        <f>SUM(H11:H29)</f>
        <v>766.54</v>
      </c>
      <c r="I30" s="112">
        <f>SUM(I12:J29)</f>
        <v>26</v>
      </c>
      <c r="J30" s="113"/>
      <c r="K30" s="114"/>
    </row>
    <row r="31" ht="20.1" customHeight="1" spans="2:11">
      <c r="B31" s="83"/>
      <c r="C31" s="83"/>
      <c r="D31" s="83"/>
      <c r="E31" s="83"/>
      <c r="F31" s="83"/>
      <c r="G31" s="83"/>
      <c r="H31" s="83"/>
      <c r="I31" s="83"/>
      <c r="J31" s="115"/>
      <c r="K31" s="83"/>
    </row>
    <row r="32" spans="2:11">
      <c r="B32" s="88" t="s">
        <v>19</v>
      </c>
      <c r="C32" s="88"/>
      <c r="D32" s="88"/>
      <c r="E32" s="88"/>
      <c r="F32" s="88"/>
      <c r="G32" s="88" t="s">
        <v>42</v>
      </c>
      <c r="H32" s="88"/>
      <c r="I32" s="88"/>
      <c r="J32" s="88"/>
      <c r="K32" s="88" t="s">
        <v>43</v>
      </c>
    </row>
    <row r="33" spans="2:11">
      <c r="B33" s="97">
        <f>H30</f>
        <v>766.54</v>
      </c>
      <c r="C33" s="97"/>
      <c r="D33" s="97"/>
      <c r="E33" s="97"/>
      <c r="F33" s="97"/>
      <c r="G33" s="97">
        <f>I30</f>
        <v>26</v>
      </c>
      <c r="H33" s="97"/>
      <c r="I33" s="97"/>
      <c r="J33" s="97"/>
      <c r="K33" s="116">
        <f>SUM(B33:J33)</f>
        <v>792.54</v>
      </c>
    </row>
    <row r="34" ht="20.1" customHeight="1" spans="2:11">
      <c r="B34" s="83"/>
      <c r="C34" s="83"/>
      <c r="D34" s="83"/>
      <c r="E34" s="83"/>
      <c r="F34" s="83"/>
      <c r="G34" s="83"/>
      <c r="H34" s="83"/>
      <c r="I34" s="83"/>
      <c r="J34" s="83"/>
      <c r="K34" s="83"/>
    </row>
    <row r="35" ht="20.1" customHeight="1" spans="2:11">
      <c r="B35" s="83" t="s">
        <v>44</v>
      </c>
      <c r="C35" s="83"/>
      <c r="D35" s="83"/>
      <c r="E35" s="83"/>
      <c r="F35" s="83" t="s">
        <v>45</v>
      </c>
      <c r="G35" s="83" t="s">
        <v>46</v>
      </c>
      <c r="H35" s="83"/>
      <c r="I35" s="83"/>
      <c r="J35" s="83" t="s">
        <v>47</v>
      </c>
      <c r="K35" s="83"/>
    </row>
    <row r="38" ht="17.6" spans="1:11">
      <c r="A38" s="4" t="s">
        <v>48</v>
      </c>
      <c r="B38" s="4"/>
      <c r="C38" s="4"/>
      <c r="D38" s="4"/>
      <c r="E38" s="4"/>
      <c r="F38" s="4"/>
      <c r="G38" s="4"/>
      <c r="H38" s="4"/>
      <c r="I38" s="4"/>
      <c r="J38" s="4"/>
      <c r="K38" s="4"/>
    </row>
    <row r="40" spans="2:11">
      <c r="B40" s="71"/>
      <c r="C40" s="72"/>
      <c r="D40" s="73" t="s">
        <v>1</v>
      </c>
      <c r="E40" s="73"/>
      <c r="F40" s="74" t="str">
        <f>F5</f>
        <v>姚艺婷</v>
      </c>
      <c r="G40" s="74"/>
      <c r="H40" s="73" t="s">
        <v>3</v>
      </c>
      <c r="I40" s="72"/>
      <c r="J40" s="74" t="str">
        <f>J5</f>
        <v>业务助理</v>
      </c>
      <c r="K40" s="101"/>
    </row>
    <row r="41" spans="2:11">
      <c r="B41" s="75"/>
      <c r="C41" s="76"/>
      <c r="D41" s="77" t="s">
        <v>5</v>
      </c>
      <c r="E41" s="77"/>
      <c r="F41" s="78" t="str">
        <f>F6</f>
        <v>上海</v>
      </c>
      <c r="G41" s="78"/>
      <c r="H41" s="77" t="s">
        <v>7</v>
      </c>
      <c r="I41" s="76"/>
      <c r="J41" s="78" t="str">
        <f>J6</f>
        <v>上海事业部</v>
      </c>
      <c r="K41" s="102"/>
    </row>
    <row r="42" spans="2:11">
      <c r="B42" s="75"/>
      <c r="C42" s="76"/>
      <c r="D42" s="77" t="s">
        <v>9</v>
      </c>
      <c r="E42" s="77"/>
      <c r="F42" s="78" t="s">
        <v>49</v>
      </c>
      <c r="G42" s="78"/>
      <c r="H42" s="77" t="s">
        <v>11</v>
      </c>
      <c r="I42" s="103"/>
      <c r="J42" s="104" t="str">
        <f>J7</f>
        <v>2021.3.8</v>
      </c>
      <c r="K42" s="102"/>
    </row>
    <row r="43" spans="2:11">
      <c r="B43" s="79"/>
      <c r="C43" s="80"/>
      <c r="D43" s="81"/>
      <c r="E43" s="81"/>
      <c r="F43" s="82"/>
      <c r="G43" s="82"/>
      <c r="H43" s="81" t="s">
        <v>13</v>
      </c>
      <c r="I43" s="105"/>
      <c r="J43" s="82" t="str">
        <f>J8</f>
        <v>HMOA-210303-SHK617</v>
      </c>
      <c r="K43" s="107"/>
    </row>
    <row r="45" spans="2:11">
      <c r="B45" s="91"/>
      <c r="C45" s="91"/>
      <c r="D45" s="98" t="s">
        <v>50</v>
      </c>
      <c r="E45" s="91" t="s">
        <v>51</v>
      </c>
      <c r="F45" s="91"/>
      <c r="G45" s="92" t="s">
        <v>52</v>
      </c>
      <c r="H45" s="92" t="s">
        <v>53</v>
      </c>
      <c r="I45" s="92" t="s">
        <v>41</v>
      </c>
      <c r="J45" s="92"/>
      <c r="K45" s="117" t="s">
        <v>21</v>
      </c>
    </row>
    <row r="46" spans="2:11">
      <c r="B46" s="91">
        <v>1</v>
      </c>
      <c r="C46" s="91"/>
      <c r="D46" s="98" t="s">
        <v>6</v>
      </c>
      <c r="E46" s="91">
        <v>3.5</v>
      </c>
      <c r="F46" s="91"/>
      <c r="G46" s="92">
        <v>100</v>
      </c>
      <c r="H46" s="92">
        <v>1</v>
      </c>
      <c r="I46" s="108">
        <f>G46*H46</f>
        <v>100</v>
      </c>
      <c r="J46" s="109"/>
      <c r="K46" s="117"/>
    </row>
    <row r="47" spans="2:11">
      <c r="B47" s="91">
        <v>2</v>
      </c>
      <c r="C47" s="91"/>
      <c r="D47" s="98" t="s">
        <v>6</v>
      </c>
      <c r="E47" s="91" t="s">
        <v>54</v>
      </c>
      <c r="F47" s="91"/>
      <c r="G47" s="92">
        <v>200</v>
      </c>
      <c r="H47" s="92">
        <v>2</v>
      </c>
      <c r="I47" s="108">
        <f>G47*H47</f>
        <v>400</v>
      </c>
      <c r="J47" s="109"/>
      <c r="K47" s="117"/>
    </row>
    <row r="48" spans="2:11">
      <c r="B48" s="91">
        <v>3</v>
      </c>
      <c r="C48" s="91"/>
      <c r="D48" s="99"/>
      <c r="E48" s="91"/>
      <c r="F48" s="91"/>
      <c r="G48" s="92"/>
      <c r="H48" s="92"/>
      <c r="I48" s="108"/>
      <c r="J48" s="109"/>
      <c r="K48" s="110"/>
    </row>
    <row r="49" spans="2:11">
      <c r="B49" s="86" t="s">
        <v>41</v>
      </c>
      <c r="C49" s="95"/>
      <c r="D49" s="95"/>
      <c r="E49" s="95"/>
      <c r="F49" s="87"/>
      <c r="G49" s="96"/>
      <c r="H49" s="96"/>
      <c r="I49" s="112">
        <f>SUM(I46:J48)</f>
        <v>500</v>
      </c>
      <c r="J49" s="113"/>
      <c r="K49" s="114"/>
    </row>
    <row r="50" ht="20.1" customHeight="1" spans="2:11">
      <c r="B50" s="83" t="s">
        <v>44</v>
      </c>
      <c r="C50" s="83"/>
      <c r="D50" s="83"/>
      <c r="E50" s="83"/>
      <c r="F50" s="83" t="s">
        <v>45</v>
      </c>
      <c r="G50" s="83" t="s">
        <v>46</v>
      </c>
      <c r="H50" s="83"/>
      <c r="I50" s="83"/>
      <c r="J50" s="83" t="s">
        <v>47</v>
      </c>
      <c r="K50" s="83"/>
    </row>
  </sheetData>
  <mergeCells count="8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2:D24"/>
    <mergeCell ref="D25:D28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topLeftCell="A18" workbookViewId="0">
      <selection activeCell="E22" sqref="E22:E30"/>
    </sheetView>
  </sheetViews>
  <sheetFormatPr defaultColWidth="8.86725663716814" defaultRowHeight="21" customHeight="1"/>
  <cols>
    <col min="1" max="1" width="8.86725663716814" style="2"/>
    <col min="2" max="2" width="16.6017699115044" customWidth="1"/>
    <col min="3" max="3" width="13.1327433628319" style="3" customWidth="1"/>
    <col min="4" max="4" width="8.86725663716814" style="2"/>
    <col min="5" max="5" width="16.2654867256637" style="2" customWidth="1"/>
    <col min="6" max="6" width="9.90265486725664"/>
    <col min="8" max="8" width="9.90265486725664"/>
    <col min="9" max="9" width="24.8672566371681" customWidth="1"/>
    <col min="10" max="10" width="39.4690265486726" customWidth="1"/>
  </cols>
  <sheetData>
    <row r="2" customHeight="1" spans="3:12">
      <c r="C2" s="4" t="s">
        <v>55</v>
      </c>
      <c r="D2" s="4"/>
      <c r="E2" s="4"/>
      <c r="F2" s="4"/>
      <c r="G2" s="4"/>
      <c r="H2" s="4"/>
      <c r="I2" s="44"/>
      <c r="J2" s="44"/>
      <c r="K2" s="44"/>
      <c r="L2" s="44"/>
    </row>
    <row r="4" customHeight="1" spans="8:10">
      <c r="H4" s="5" t="s">
        <v>56</v>
      </c>
      <c r="I4" s="5"/>
      <c r="J4" s="5" t="s">
        <v>57</v>
      </c>
    </row>
    <row r="5" customHeight="1" spans="8:10">
      <c r="H5" s="6"/>
      <c r="I5" s="6"/>
      <c r="J5" s="6"/>
    </row>
    <row r="6" customHeight="1" spans="1:10">
      <c r="A6" s="7" t="s">
        <v>15</v>
      </c>
      <c r="B6" s="8" t="s">
        <v>58</v>
      </c>
      <c r="C6" s="9" t="s">
        <v>59</v>
      </c>
      <c r="D6" s="9"/>
      <c r="E6" s="9"/>
      <c r="F6" s="10" t="s">
        <v>60</v>
      </c>
      <c r="G6" s="10"/>
      <c r="H6" s="10"/>
      <c r="I6" s="10"/>
      <c r="J6" s="8" t="s">
        <v>61</v>
      </c>
    </row>
    <row r="7" customHeight="1" spans="1:10">
      <c r="A7" s="7"/>
      <c r="B7" s="8"/>
      <c r="C7" s="11" t="s">
        <v>62</v>
      </c>
      <c r="D7" s="12" t="s">
        <v>63</v>
      </c>
      <c r="E7" s="9" t="s">
        <v>64</v>
      </c>
      <c r="F7" s="10" t="s">
        <v>65</v>
      </c>
      <c r="G7" s="10" t="s">
        <v>66</v>
      </c>
      <c r="H7" s="10" t="s">
        <v>67</v>
      </c>
      <c r="I7" s="10" t="s">
        <v>68</v>
      </c>
      <c r="J7" s="8"/>
    </row>
    <row r="8" customHeight="1" spans="1:10">
      <c r="A8" s="13">
        <v>1</v>
      </c>
      <c r="B8" s="14" t="s">
        <v>69</v>
      </c>
      <c r="C8" s="15">
        <v>0</v>
      </c>
      <c r="D8" s="13">
        <v>0</v>
      </c>
      <c r="E8" s="16">
        <f>C8*D8</f>
        <v>0</v>
      </c>
      <c r="F8" s="15">
        <v>86.96</v>
      </c>
      <c r="G8" s="15">
        <v>0</v>
      </c>
      <c r="H8" s="15">
        <f>F8+G8</f>
        <v>86.96</v>
      </c>
      <c r="I8" s="45" t="s">
        <v>70</v>
      </c>
      <c r="J8" s="46" t="s">
        <v>71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45"/>
      <c r="J9" s="47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45"/>
      <c r="J10" s="47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48"/>
      <c r="J11" s="47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48"/>
      <c r="J12" s="47"/>
    </row>
    <row r="13" s="1" customFormat="1" customHeight="1" spans="1:10">
      <c r="A13" s="17"/>
      <c r="B13" s="18" t="s">
        <v>72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86.96</v>
      </c>
      <c r="G13" s="19">
        <f t="shared" ref="G13:H13" si="0">SUM(G8:G12)</f>
        <v>0</v>
      </c>
      <c r="H13" s="19">
        <f t="shared" si="0"/>
        <v>86.96</v>
      </c>
      <c r="I13" s="49"/>
      <c r="J13" s="50"/>
    </row>
    <row r="14" customHeight="1" spans="1:10">
      <c r="A14" s="21">
        <v>2</v>
      </c>
      <c r="B14" s="22" t="s">
        <v>73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48"/>
      <c r="J14" s="46" t="s">
        <v>74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48"/>
      <c r="J15" s="47"/>
    </row>
    <row r="16" s="1" customFormat="1" customHeight="1" spans="1:10">
      <c r="A16" s="17"/>
      <c r="B16" s="18" t="s">
        <v>75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9"/>
      <c r="J16" s="50"/>
    </row>
    <row r="17" customHeight="1" spans="1:10">
      <c r="A17" s="21">
        <v>3</v>
      </c>
      <c r="B17" s="22" t="s">
        <v>76</v>
      </c>
      <c r="C17" s="23">
        <v>0</v>
      </c>
      <c r="D17" s="21">
        <v>0</v>
      </c>
      <c r="E17" s="23">
        <f>C17*D17</f>
        <v>0</v>
      </c>
      <c r="F17" s="15">
        <v>32000</v>
      </c>
      <c r="G17" s="15">
        <v>0</v>
      </c>
      <c r="H17" s="15">
        <f>F17+G17</f>
        <v>32000</v>
      </c>
      <c r="I17" s="48" t="s">
        <v>77</v>
      </c>
      <c r="J17" s="51" t="s">
        <v>78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>F18+G18</f>
        <v>0</v>
      </c>
      <c r="I18" s="48"/>
      <c r="J18" s="52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ref="H19:H29" si="2">F19+G19</f>
        <v>0</v>
      </c>
      <c r="I19" s="48"/>
      <c r="J19" s="52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48"/>
      <c r="J20" s="52"/>
    </row>
    <row r="21" s="1" customFormat="1" customHeight="1" spans="1:10">
      <c r="A21" s="17"/>
      <c r="B21" s="18" t="s">
        <v>79</v>
      </c>
      <c r="C21" s="19">
        <f>SUM(C17)</f>
        <v>0</v>
      </c>
      <c r="D21" s="20">
        <f t="shared" ref="D21:E21" si="3">SUM(D17)</f>
        <v>0</v>
      </c>
      <c r="E21" s="20">
        <f t="shared" si="3"/>
        <v>0</v>
      </c>
      <c r="F21" s="19">
        <f>SUM(F17:F20)</f>
        <v>32000</v>
      </c>
      <c r="G21" s="19">
        <f>SUM(G17:G20)</f>
        <v>0</v>
      </c>
      <c r="H21" s="19">
        <f>SUM(H17:H20)</f>
        <v>32000</v>
      </c>
      <c r="I21" s="49"/>
      <c r="J21" s="53"/>
    </row>
    <row r="22" ht="20" customHeight="1" spans="1:10">
      <c r="A22" s="30">
        <v>4</v>
      </c>
      <c r="B22" s="31" t="s">
        <v>80</v>
      </c>
      <c r="C22" s="32">
        <v>0</v>
      </c>
      <c r="D22" s="30">
        <v>0</v>
      </c>
      <c r="E22" s="32">
        <f>C22*D22</f>
        <v>0</v>
      </c>
      <c r="F22" s="15">
        <v>208</v>
      </c>
      <c r="G22" s="15">
        <v>0</v>
      </c>
      <c r="H22" s="15">
        <f t="shared" si="2"/>
        <v>208</v>
      </c>
      <c r="I22" s="54" t="s">
        <v>81</v>
      </c>
      <c r="J22" s="51" t="s">
        <v>82</v>
      </c>
    </row>
    <row r="23" ht="20" customHeight="1" spans="1:10">
      <c r="A23" s="33"/>
      <c r="B23" s="34"/>
      <c r="C23" s="35"/>
      <c r="D23" s="33"/>
      <c r="E23" s="35"/>
      <c r="F23" s="15">
        <v>1061.1</v>
      </c>
      <c r="G23" s="15">
        <v>0</v>
      </c>
      <c r="H23" s="15">
        <f t="shared" si="2"/>
        <v>1061.1</v>
      </c>
      <c r="I23" s="54" t="s">
        <v>81</v>
      </c>
      <c r="J23" s="52"/>
    </row>
    <row r="24" customHeight="1" spans="1:10">
      <c r="A24" s="33"/>
      <c r="B24" s="34"/>
      <c r="C24" s="35"/>
      <c r="D24" s="33"/>
      <c r="E24" s="35"/>
      <c r="F24" s="15">
        <v>78</v>
      </c>
      <c r="G24" s="15">
        <v>0</v>
      </c>
      <c r="H24" s="15">
        <f t="shared" si="2"/>
        <v>78</v>
      </c>
      <c r="I24" s="54" t="s">
        <v>81</v>
      </c>
      <c r="J24" s="52"/>
    </row>
    <row r="25" customHeight="1" spans="1:10">
      <c r="A25" s="33"/>
      <c r="B25" s="34"/>
      <c r="C25" s="35"/>
      <c r="D25" s="33"/>
      <c r="E25" s="35"/>
      <c r="F25" s="15">
        <v>0</v>
      </c>
      <c r="G25" s="15">
        <v>70.7</v>
      </c>
      <c r="H25" s="15">
        <f t="shared" si="2"/>
        <v>70.7</v>
      </c>
      <c r="I25" s="54" t="s">
        <v>83</v>
      </c>
      <c r="J25" s="52"/>
    </row>
    <row r="26" customHeight="1" spans="1:10">
      <c r="A26" s="33"/>
      <c r="B26" s="34"/>
      <c r="C26" s="35"/>
      <c r="D26" s="33"/>
      <c r="E26" s="35"/>
      <c r="F26" s="15">
        <v>230</v>
      </c>
      <c r="G26" s="15">
        <v>0</v>
      </c>
      <c r="H26" s="15">
        <f t="shared" si="2"/>
        <v>230</v>
      </c>
      <c r="I26" s="54" t="s">
        <v>81</v>
      </c>
      <c r="J26" s="52"/>
    </row>
    <row r="27" customFormat="1" customHeight="1" spans="1:10">
      <c r="A27" s="33"/>
      <c r="B27" s="34"/>
      <c r="C27" s="35"/>
      <c r="D27" s="33"/>
      <c r="E27" s="35"/>
      <c r="F27" s="15">
        <v>316</v>
      </c>
      <c r="G27" s="15">
        <v>0</v>
      </c>
      <c r="H27" s="15">
        <f t="shared" si="2"/>
        <v>316</v>
      </c>
      <c r="I27" s="54" t="s">
        <v>81</v>
      </c>
      <c r="J27" s="52"/>
    </row>
    <row r="28" customFormat="1" customHeight="1" spans="1:10">
      <c r="A28" s="33"/>
      <c r="B28" s="34"/>
      <c r="C28" s="35"/>
      <c r="D28" s="33"/>
      <c r="E28" s="35"/>
      <c r="F28" s="15">
        <v>1000</v>
      </c>
      <c r="G28" s="15">
        <v>0</v>
      </c>
      <c r="H28" s="15">
        <f t="shared" si="2"/>
        <v>1000</v>
      </c>
      <c r="I28" s="54" t="s">
        <v>81</v>
      </c>
      <c r="J28" s="52"/>
    </row>
    <row r="29" customFormat="1" customHeight="1" spans="1:10">
      <c r="A29" s="33"/>
      <c r="B29" s="34"/>
      <c r="C29" s="35"/>
      <c r="D29" s="33"/>
      <c r="E29" s="35"/>
      <c r="F29" s="15">
        <v>1918</v>
      </c>
      <c r="G29" s="15">
        <v>0</v>
      </c>
      <c r="H29" s="15">
        <f t="shared" si="2"/>
        <v>1918</v>
      </c>
      <c r="I29" s="54" t="s">
        <v>81</v>
      </c>
      <c r="J29" s="52"/>
    </row>
    <row r="30" customFormat="1" customHeight="1" spans="1:10">
      <c r="A30" s="36"/>
      <c r="B30" s="37"/>
      <c r="C30" s="38"/>
      <c r="D30" s="36"/>
      <c r="E30" s="38"/>
      <c r="F30" s="15">
        <v>356</v>
      </c>
      <c r="G30" s="15">
        <v>0</v>
      </c>
      <c r="H30" s="15">
        <f>F30+G30</f>
        <v>356</v>
      </c>
      <c r="I30" s="54" t="s">
        <v>81</v>
      </c>
      <c r="J30" s="55"/>
    </row>
    <row r="31" s="1" customFormat="1" customHeight="1" spans="1:10">
      <c r="A31" s="17"/>
      <c r="B31" s="18" t="s">
        <v>84</v>
      </c>
      <c r="C31" s="19">
        <f>C22</f>
        <v>0</v>
      </c>
      <c r="D31" s="20">
        <f>D22</f>
        <v>0</v>
      </c>
      <c r="E31" s="20">
        <f>E22</f>
        <v>0</v>
      </c>
      <c r="F31" s="19">
        <f>SUM(F22:F30)</f>
        <v>5167.1</v>
      </c>
      <c r="G31" s="19">
        <f>SUM(G22:G26)</f>
        <v>70.7</v>
      </c>
      <c r="H31" s="19">
        <f>SUM(H22:H30)</f>
        <v>5237.8</v>
      </c>
      <c r="I31" s="49"/>
      <c r="J31" s="53"/>
    </row>
    <row r="32" customHeight="1" spans="1:10">
      <c r="A32" s="21">
        <v>5</v>
      </c>
      <c r="B32" s="22" t="s">
        <v>85</v>
      </c>
      <c r="C32" s="23">
        <v>0</v>
      </c>
      <c r="D32" s="21">
        <v>0</v>
      </c>
      <c r="E32" s="23">
        <f>C32*D32</f>
        <v>0</v>
      </c>
      <c r="F32" s="15">
        <v>10600</v>
      </c>
      <c r="G32" s="15">
        <v>0</v>
      </c>
      <c r="H32" s="15">
        <f t="shared" ref="H32:H38" si="4">F32+G32</f>
        <v>10600</v>
      </c>
      <c r="I32" s="56" t="s">
        <v>86</v>
      </c>
      <c r="J32" s="57" t="s">
        <v>87</v>
      </c>
    </row>
    <row r="33" customHeight="1" spans="1:10">
      <c r="A33" s="27"/>
      <c r="B33" s="28"/>
      <c r="C33" s="29"/>
      <c r="D33" s="27"/>
      <c r="E33" s="29"/>
      <c r="F33" s="15">
        <v>14742</v>
      </c>
      <c r="G33" s="15">
        <v>0</v>
      </c>
      <c r="H33" s="15">
        <f t="shared" si="4"/>
        <v>14742</v>
      </c>
      <c r="I33" s="54" t="s">
        <v>88</v>
      </c>
      <c r="J33" s="58"/>
    </row>
    <row r="34" customFormat="1" customHeight="1" spans="1:10">
      <c r="A34" s="27"/>
      <c r="B34" s="28"/>
      <c r="C34" s="29"/>
      <c r="D34" s="27"/>
      <c r="E34" s="29"/>
      <c r="F34" s="15">
        <v>949.6</v>
      </c>
      <c r="G34" s="15">
        <v>0</v>
      </c>
      <c r="H34" s="15">
        <f t="shared" si="4"/>
        <v>949.6</v>
      </c>
      <c r="I34" s="54" t="s">
        <v>89</v>
      </c>
      <c r="J34" s="58"/>
    </row>
    <row r="35" customFormat="1" customHeight="1" spans="1:10">
      <c r="A35" s="27"/>
      <c r="B35" s="28"/>
      <c r="C35" s="29"/>
      <c r="D35" s="27"/>
      <c r="E35" s="29"/>
      <c r="F35" s="15">
        <v>4244</v>
      </c>
      <c r="G35" s="15">
        <v>0</v>
      </c>
      <c r="H35" s="15">
        <f t="shared" si="4"/>
        <v>4244</v>
      </c>
      <c r="I35" s="54" t="s">
        <v>90</v>
      </c>
      <c r="J35" s="58"/>
    </row>
    <row r="36" customFormat="1" customHeight="1" spans="1:10">
      <c r="A36" s="27"/>
      <c r="B36" s="28"/>
      <c r="C36" s="29"/>
      <c r="D36" s="27"/>
      <c r="E36" s="29"/>
      <c r="F36" s="15">
        <v>3075</v>
      </c>
      <c r="G36" s="15">
        <v>0</v>
      </c>
      <c r="H36" s="15">
        <f t="shared" si="4"/>
        <v>3075</v>
      </c>
      <c r="I36" s="54" t="s">
        <v>91</v>
      </c>
      <c r="J36" s="58"/>
    </row>
    <row r="37" customFormat="1" customHeight="1" spans="1:10">
      <c r="A37" s="27"/>
      <c r="B37" s="28"/>
      <c r="C37" s="29"/>
      <c r="D37" s="27"/>
      <c r="E37" s="29"/>
      <c r="F37" s="15">
        <v>250</v>
      </c>
      <c r="G37" s="15">
        <v>0</v>
      </c>
      <c r="H37" s="15">
        <f t="shared" si="4"/>
        <v>250</v>
      </c>
      <c r="I37" s="54" t="s">
        <v>92</v>
      </c>
      <c r="J37" s="58"/>
    </row>
    <row r="38" customFormat="1" customHeight="1" spans="1:10">
      <c r="A38" s="27"/>
      <c r="B38" s="28"/>
      <c r="C38" s="29"/>
      <c r="D38" s="27"/>
      <c r="E38" s="26"/>
      <c r="F38" s="15">
        <v>568</v>
      </c>
      <c r="G38" s="15">
        <v>0</v>
      </c>
      <c r="H38" s="15">
        <f t="shared" si="4"/>
        <v>568</v>
      </c>
      <c r="I38" s="54" t="s">
        <v>93</v>
      </c>
      <c r="J38" s="58"/>
    </row>
    <row r="39" s="1" customFormat="1" customHeight="1" spans="1:10">
      <c r="A39" s="17"/>
      <c r="B39" s="18" t="s">
        <v>94</v>
      </c>
      <c r="C39" s="19">
        <f>SUM(C32:C33)</f>
        <v>0</v>
      </c>
      <c r="D39" s="20">
        <f t="shared" ref="D39" si="5">SUM(D32)</f>
        <v>0</v>
      </c>
      <c r="E39" s="20">
        <f>E32</f>
        <v>0</v>
      </c>
      <c r="F39" s="19">
        <f>SUM(F32:F38)</f>
        <v>34428.6</v>
      </c>
      <c r="G39" s="19">
        <f>SUM(G32:G38)</f>
        <v>0</v>
      </c>
      <c r="H39" s="19">
        <f>SUM(H32:H38)</f>
        <v>34428.6</v>
      </c>
      <c r="I39" s="49"/>
      <c r="J39" s="59"/>
    </row>
    <row r="40" customHeight="1" spans="1:10">
      <c r="A40" s="21">
        <v>6</v>
      </c>
      <c r="B40" s="22" t="s">
        <v>95</v>
      </c>
      <c r="C40" s="23">
        <v>0</v>
      </c>
      <c r="D40" s="21">
        <v>0</v>
      </c>
      <c r="E40" s="23">
        <f>C40*D40</f>
        <v>0</v>
      </c>
      <c r="F40" s="15">
        <v>0</v>
      </c>
      <c r="G40" s="15">
        <v>0</v>
      </c>
      <c r="H40" s="15">
        <f>F40+G40</f>
        <v>0</v>
      </c>
      <c r="I40" s="45"/>
      <c r="J40" s="46" t="s">
        <v>96</v>
      </c>
    </row>
    <row r="41" customHeight="1" spans="1:10">
      <c r="A41" s="27"/>
      <c r="B41" s="28"/>
      <c r="C41" s="29"/>
      <c r="D41" s="27"/>
      <c r="E41" s="29"/>
      <c r="F41" s="15">
        <v>0</v>
      </c>
      <c r="G41" s="15">
        <v>0</v>
      </c>
      <c r="H41" s="15">
        <f>F41+G41</f>
        <v>0</v>
      </c>
      <c r="I41" s="45"/>
      <c r="J41" s="52"/>
    </row>
    <row r="42" customHeight="1" spans="1:10">
      <c r="A42" s="27"/>
      <c r="B42" s="28"/>
      <c r="C42" s="29"/>
      <c r="D42" s="27"/>
      <c r="E42" s="29"/>
      <c r="F42" s="15">
        <v>0</v>
      </c>
      <c r="G42" s="15">
        <v>0</v>
      </c>
      <c r="H42" s="15">
        <f>F42+G42</f>
        <v>0</v>
      </c>
      <c r="I42" s="45"/>
      <c r="J42" s="52"/>
    </row>
    <row r="43" customFormat="1" customHeight="1" spans="1:10">
      <c r="A43" s="24"/>
      <c r="B43" s="25"/>
      <c r="C43" s="26"/>
      <c r="D43" s="24"/>
      <c r="E43" s="26"/>
      <c r="F43" s="15">
        <v>0</v>
      </c>
      <c r="G43" s="15">
        <v>0</v>
      </c>
      <c r="H43" s="15">
        <f>F43+G43</f>
        <v>0</v>
      </c>
      <c r="I43" s="45"/>
      <c r="J43" s="52"/>
    </row>
    <row r="44" s="1" customFormat="1" customHeight="1" spans="1:10">
      <c r="A44" s="17"/>
      <c r="B44" s="18" t="s">
        <v>97</v>
      </c>
      <c r="C44" s="19">
        <f>SUM(C40)</f>
        <v>0</v>
      </c>
      <c r="D44" s="20">
        <f t="shared" ref="D44:E44" si="6">SUM(D40)</f>
        <v>0</v>
      </c>
      <c r="E44" s="20">
        <f t="shared" si="6"/>
        <v>0</v>
      </c>
      <c r="F44" s="19">
        <f>SUM(F40:F42)</f>
        <v>0</v>
      </c>
      <c r="G44" s="19">
        <f>SUM(G40:G42)</f>
        <v>0</v>
      </c>
      <c r="H44" s="19">
        <f>SUM(H40:H43)</f>
        <v>0</v>
      </c>
      <c r="I44" s="49"/>
      <c r="J44" s="53"/>
    </row>
    <row r="45" customHeight="1" spans="1:10">
      <c r="A45" s="13">
        <v>7</v>
      </c>
      <c r="B45" s="14" t="s">
        <v>98</v>
      </c>
      <c r="C45" s="15">
        <v>0</v>
      </c>
      <c r="D45" s="13">
        <v>0</v>
      </c>
      <c r="E45" s="16">
        <f>C45</f>
        <v>0</v>
      </c>
      <c r="F45" s="15">
        <v>423</v>
      </c>
      <c r="G45" s="15">
        <v>0</v>
      </c>
      <c r="H45" s="15">
        <f t="shared" ref="H44:H55" si="7">F45+G45</f>
        <v>423</v>
      </c>
      <c r="I45" s="48" t="s">
        <v>98</v>
      </c>
      <c r="J45" s="60"/>
    </row>
    <row r="46" customHeight="1" spans="1:10">
      <c r="A46" s="13"/>
      <c r="B46" s="14"/>
      <c r="C46" s="15"/>
      <c r="D46" s="13"/>
      <c r="E46" s="16"/>
      <c r="F46" s="15">
        <v>0</v>
      </c>
      <c r="G46" s="15">
        <v>40</v>
      </c>
      <c r="H46" s="15">
        <f t="shared" si="7"/>
        <v>40</v>
      </c>
      <c r="I46" s="48" t="s">
        <v>99</v>
      </c>
      <c r="J46" s="61"/>
    </row>
    <row r="47" customHeight="1" spans="1:10">
      <c r="A47" s="13"/>
      <c r="B47" s="14"/>
      <c r="C47" s="15"/>
      <c r="D47" s="13"/>
      <c r="E47" s="16"/>
      <c r="F47" s="15">
        <v>0</v>
      </c>
      <c r="G47" s="15">
        <v>0</v>
      </c>
      <c r="H47" s="15">
        <f t="shared" si="7"/>
        <v>0</v>
      </c>
      <c r="I47" s="48"/>
      <c r="J47" s="61"/>
    </row>
    <row r="48" customHeight="1" spans="1:10">
      <c r="A48" s="13"/>
      <c r="B48" s="14"/>
      <c r="C48" s="15"/>
      <c r="D48" s="13"/>
      <c r="E48" s="16"/>
      <c r="F48" s="15">
        <v>0</v>
      </c>
      <c r="G48" s="15">
        <v>0</v>
      </c>
      <c r="H48" s="15">
        <f t="shared" si="7"/>
        <v>0</v>
      </c>
      <c r="I48" s="48"/>
      <c r="J48" s="61"/>
    </row>
    <row r="49" s="1" customFormat="1" customHeight="1" spans="1:10">
      <c r="A49" s="17"/>
      <c r="B49" s="18" t="s">
        <v>100</v>
      </c>
      <c r="C49" s="19">
        <f>SUM(C45)</f>
        <v>0</v>
      </c>
      <c r="D49" s="20">
        <f t="shared" ref="D49:E49" si="8">SUM(D45)</f>
        <v>0</v>
      </c>
      <c r="E49" s="20">
        <f t="shared" si="8"/>
        <v>0</v>
      </c>
      <c r="F49" s="19">
        <f>SUM(F45:F48)</f>
        <v>423</v>
      </c>
      <c r="G49" s="19">
        <f t="shared" ref="G49:H49" si="9">SUM(G45:G48)</f>
        <v>40</v>
      </c>
      <c r="H49" s="19">
        <f t="shared" si="9"/>
        <v>463</v>
      </c>
      <c r="I49" s="49"/>
      <c r="J49" s="62"/>
    </row>
    <row r="50" customHeight="1" spans="1:10">
      <c r="A50" s="13">
        <v>8</v>
      </c>
      <c r="B50" s="14" t="s">
        <v>101</v>
      </c>
      <c r="C50" s="15">
        <v>0</v>
      </c>
      <c r="D50" s="13">
        <v>0</v>
      </c>
      <c r="E50" s="16">
        <f>C50*D50</f>
        <v>0</v>
      </c>
      <c r="F50" s="15">
        <v>0</v>
      </c>
      <c r="G50" s="15">
        <v>0</v>
      </c>
      <c r="H50" s="15">
        <f t="shared" si="7"/>
        <v>0</v>
      </c>
      <c r="I50" s="48"/>
      <c r="J50" s="51" t="s">
        <v>102</v>
      </c>
    </row>
    <row r="51" customHeight="1" spans="1:10">
      <c r="A51" s="13"/>
      <c r="B51" s="14"/>
      <c r="C51" s="15"/>
      <c r="D51" s="13"/>
      <c r="E51" s="16"/>
      <c r="F51" s="15">
        <v>0</v>
      </c>
      <c r="G51" s="15">
        <v>0</v>
      </c>
      <c r="H51" s="15">
        <f t="shared" si="7"/>
        <v>0</v>
      </c>
      <c r="I51" s="48"/>
      <c r="J51" s="52"/>
    </row>
    <row r="52" s="1" customFormat="1" customHeight="1" spans="1:10">
      <c r="A52" s="17"/>
      <c r="B52" s="18" t="s">
        <v>103</v>
      </c>
      <c r="C52" s="19">
        <f>SUM(C50)</f>
        <v>0</v>
      </c>
      <c r="D52" s="20">
        <f t="shared" ref="D52:E52" si="10">SUM(D50)</f>
        <v>0</v>
      </c>
      <c r="E52" s="20">
        <f t="shared" si="10"/>
        <v>0</v>
      </c>
      <c r="F52" s="19">
        <f>SUM(F50:F51)</f>
        <v>0</v>
      </c>
      <c r="G52" s="19">
        <f t="shared" ref="G52:H52" si="11">SUM(G50:G51)</f>
        <v>0</v>
      </c>
      <c r="H52" s="19">
        <f t="shared" si="11"/>
        <v>0</v>
      </c>
      <c r="I52" s="49"/>
      <c r="J52" s="53"/>
    </row>
    <row r="53" customHeight="1" spans="1:10">
      <c r="A53" s="13">
        <v>9</v>
      </c>
      <c r="B53" s="14" t="s">
        <v>104</v>
      </c>
      <c r="C53" s="15">
        <v>0</v>
      </c>
      <c r="D53" s="13">
        <v>0</v>
      </c>
      <c r="E53" s="16">
        <f>C53*D53</f>
        <v>0</v>
      </c>
      <c r="F53" s="15">
        <v>0</v>
      </c>
      <c r="G53" s="15">
        <v>0</v>
      </c>
      <c r="H53" s="15">
        <f t="shared" si="7"/>
        <v>0</v>
      </c>
      <c r="I53" s="48"/>
      <c r="J53" s="46" t="s">
        <v>105</v>
      </c>
    </row>
    <row r="54" customHeight="1" spans="1:10">
      <c r="A54" s="13"/>
      <c r="B54" s="14"/>
      <c r="C54" s="15"/>
      <c r="D54" s="13"/>
      <c r="E54" s="16"/>
      <c r="F54" s="15">
        <v>0</v>
      </c>
      <c r="G54" s="15">
        <v>0</v>
      </c>
      <c r="H54" s="15">
        <f t="shared" si="7"/>
        <v>0</v>
      </c>
      <c r="I54" s="48"/>
      <c r="J54" s="47"/>
    </row>
    <row r="55" customHeight="1" spans="1:10">
      <c r="A55" s="13"/>
      <c r="B55" s="14"/>
      <c r="C55" s="15"/>
      <c r="D55" s="13"/>
      <c r="E55" s="16"/>
      <c r="F55" s="15">
        <v>0</v>
      </c>
      <c r="G55" s="15">
        <v>0</v>
      </c>
      <c r="H55" s="15">
        <f t="shared" si="7"/>
        <v>0</v>
      </c>
      <c r="I55" s="48"/>
      <c r="J55" s="47"/>
    </row>
    <row r="56" s="1" customFormat="1" customHeight="1" spans="1:10">
      <c r="A56" s="17"/>
      <c r="B56" s="18" t="s">
        <v>106</v>
      </c>
      <c r="C56" s="19">
        <f>SUM(C53)</f>
        <v>0</v>
      </c>
      <c r="D56" s="20">
        <f t="shared" ref="D56:E56" si="12">SUM(D53)</f>
        <v>0</v>
      </c>
      <c r="E56" s="20">
        <f t="shared" si="12"/>
        <v>0</v>
      </c>
      <c r="F56" s="19">
        <f>SUM(F53:F55)</f>
        <v>0</v>
      </c>
      <c r="G56" s="19">
        <f t="shared" ref="G56:H56" si="13">SUM(G53:G55)</f>
        <v>0</v>
      </c>
      <c r="H56" s="19">
        <f t="shared" si="13"/>
        <v>0</v>
      </c>
      <c r="I56" s="49"/>
      <c r="J56" s="50"/>
    </row>
    <row r="57" customHeight="1" spans="1:10">
      <c r="A57" s="24">
        <v>10</v>
      </c>
      <c r="B57" s="14" t="s">
        <v>107</v>
      </c>
      <c r="C57" s="15">
        <v>0</v>
      </c>
      <c r="D57" s="13">
        <v>0</v>
      </c>
      <c r="E57" s="16">
        <v>0</v>
      </c>
      <c r="F57" s="15">
        <v>0</v>
      </c>
      <c r="G57" s="15">
        <v>22</v>
      </c>
      <c r="H57" s="15">
        <f>F57+G57</f>
        <v>22</v>
      </c>
      <c r="I57" s="48" t="s">
        <v>107</v>
      </c>
      <c r="J57" s="61"/>
    </row>
    <row r="58" s="1" customFormat="1" customHeight="1" spans="1:10">
      <c r="A58" s="17"/>
      <c r="B58" s="18" t="s">
        <v>108</v>
      </c>
      <c r="C58" s="19">
        <f>C57</f>
        <v>0</v>
      </c>
      <c r="D58" s="20">
        <f>D57</f>
        <v>0</v>
      </c>
      <c r="E58" s="20">
        <f>E57</f>
        <v>0</v>
      </c>
      <c r="F58" s="19">
        <f>SUM(F57:F57)</f>
        <v>0</v>
      </c>
      <c r="G58" s="19">
        <f>SUM(G57:G57)</f>
        <v>22</v>
      </c>
      <c r="H58" s="19">
        <f>F58+G58</f>
        <v>22</v>
      </c>
      <c r="I58" s="49"/>
      <c r="J58" s="62"/>
    </row>
    <row r="59" customHeight="1" spans="1:10">
      <c r="A59" s="17"/>
      <c r="B59" s="18" t="s">
        <v>41</v>
      </c>
      <c r="C59" s="19">
        <f>SUM(C58,C56,C52,C49,C44,C39,C31,C21,C16,C13)</f>
        <v>0</v>
      </c>
      <c r="D59" s="20">
        <f>SUM(D58,D56,D52,D49,D44,D39,D31,D21,D16,D13)</f>
        <v>0</v>
      </c>
      <c r="E59" s="20">
        <f>SUM(E58,E56,E52,E49,E44,E39,E31,E21,E16,E13)</f>
        <v>0</v>
      </c>
      <c r="F59" s="19">
        <f>SUM(F58,F56,F52,F49,F44,F39,F31,F21,F16,F13)</f>
        <v>72105.66</v>
      </c>
      <c r="G59" s="19">
        <f>SUM(G58,G56,G52,G49,G44,G39,G31,G21,G16,G13)</f>
        <v>132.7</v>
      </c>
      <c r="H59" s="19">
        <f>H13+H21+H16+H31+H39+H44+H49+H52+H56+H58</f>
        <v>72238.36</v>
      </c>
      <c r="I59" s="49"/>
      <c r="J59" s="63"/>
    </row>
    <row r="63" customHeight="1" spans="1:9">
      <c r="A63" s="39" t="s">
        <v>109</v>
      </c>
      <c r="B63" s="40"/>
      <c r="C63" s="41" t="s">
        <v>110</v>
      </c>
      <c r="D63" s="41"/>
      <c r="E63" s="41" t="s">
        <v>111</v>
      </c>
      <c r="F63" s="41"/>
      <c r="G63" s="41" t="s">
        <v>112</v>
      </c>
      <c r="H63" s="41"/>
      <c r="I63" s="64" t="s">
        <v>113</v>
      </c>
    </row>
    <row r="64" customHeight="1" spans="1:9">
      <c r="A64" s="42">
        <f>E59</f>
        <v>0</v>
      </c>
      <c r="B64" s="43"/>
      <c r="C64" s="43">
        <f>H59</f>
        <v>72238.36</v>
      </c>
      <c r="D64" s="43"/>
      <c r="E64" s="43">
        <f>F59</f>
        <v>72105.66</v>
      </c>
      <c r="F64" s="43"/>
      <c r="G64" s="43">
        <f>G59</f>
        <v>132.7</v>
      </c>
      <c r="H64" s="43"/>
      <c r="I64" s="65">
        <f>A64-C64</f>
        <v>-72238.36</v>
      </c>
    </row>
    <row r="66" customHeight="1" spans="1:9">
      <c r="A66" s="66" t="s">
        <v>114</v>
      </c>
      <c r="B66" s="67"/>
      <c r="C66" s="68" t="s">
        <v>45</v>
      </c>
      <c r="D66" s="66"/>
      <c r="E66" s="66" t="s">
        <v>115</v>
      </c>
      <c r="F66" s="66"/>
      <c r="G66" s="66" t="s">
        <v>47</v>
      </c>
      <c r="H66" s="66"/>
      <c r="I66" s="67"/>
    </row>
  </sheetData>
  <mergeCells count="71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30"/>
    <mergeCell ref="A32:A38"/>
    <mergeCell ref="A40:A43"/>
    <mergeCell ref="A45:A48"/>
    <mergeCell ref="A50:A51"/>
    <mergeCell ref="A53:A55"/>
    <mergeCell ref="B6:B7"/>
    <mergeCell ref="B8:B12"/>
    <mergeCell ref="B14:B15"/>
    <mergeCell ref="B17:B20"/>
    <mergeCell ref="B22:B30"/>
    <mergeCell ref="B32:B38"/>
    <mergeCell ref="B40:B43"/>
    <mergeCell ref="B45:B48"/>
    <mergeCell ref="B50:B51"/>
    <mergeCell ref="B53:B55"/>
    <mergeCell ref="C8:C12"/>
    <mergeCell ref="C14:C15"/>
    <mergeCell ref="C17:C20"/>
    <mergeCell ref="C22:C30"/>
    <mergeCell ref="C32:C38"/>
    <mergeCell ref="C40:C43"/>
    <mergeCell ref="C45:C48"/>
    <mergeCell ref="C50:C51"/>
    <mergeCell ref="C53:C55"/>
    <mergeCell ref="D8:D12"/>
    <mergeCell ref="D14:D15"/>
    <mergeCell ref="D17:D20"/>
    <mergeCell ref="D22:D30"/>
    <mergeCell ref="D32:D38"/>
    <mergeCell ref="D40:D43"/>
    <mergeCell ref="D45:D48"/>
    <mergeCell ref="D50:D51"/>
    <mergeCell ref="D53:D55"/>
    <mergeCell ref="E8:E12"/>
    <mergeCell ref="E14:E15"/>
    <mergeCell ref="E17:E20"/>
    <mergeCell ref="E22:E30"/>
    <mergeCell ref="E32:E38"/>
    <mergeCell ref="E40:E43"/>
    <mergeCell ref="E45:E48"/>
    <mergeCell ref="E50:E51"/>
    <mergeCell ref="E53:E55"/>
    <mergeCell ref="J4:J5"/>
    <mergeCell ref="J6:J7"/>
    <mergeCell ref="J8:J13"/>
    <mergeCell ref="J14:J16"/>
    <mergeCell ref="J17:J21"/>
    <mergeCell ref="J22:J31"/>
    <mergeCell ref="J32:J39"/>
    <mergeCell ref="J40:J44"/>
    <mergeCell ref="J45:J49"/>
    <mergeCell ref="J50:J52"/>
    <mergeCell ref="J53:J56"/>
    <mergeCell ref="J57:J58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2021-03-17T04:20:35Z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