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<sst xmlns="http://schemas.openxmlformats.org/spreadsheetml/2006/main" count="135" uniqueCount="114">
  <si>
    <t>【借款报销单】</t>
  </si>
  <si>
    <t>团号：HMOA-240419-AMK600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</si>
  <si>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</si>
  <si>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</si>
  <si>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</si>
  <si>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</si>
  <si>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</si>
  <si>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</si>
  <si>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</si>
  <si>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</si>
  <si>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</si>
  <si>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</si>
  <si>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</si>
  <si>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</si>
  <si>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</si>
  <si>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</si>
  <si>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15英镑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</si>
  <si>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</si>
  <si>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</si>
  <si>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</si>
  <si>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</si>
  <si>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</si>
  <si>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</si>
  <si>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</si>
  <si>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</si>
  <si>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</si>
  <si>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</si>
  <si>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106.2英镑</t>
  </si>
  <si>
    <t>活动餐费合计</t>
  </si>
  <si>
    <t>现地采买费用</t>
  </si>
  <si>
    <t>625英镑</t>
  </si>
  <si>
    <t>尽量提供可用的原始发票，发票项目不可用的，且开票需要加收税点的可以不提供原始发票。网上交易均需提供交易截图。</t>
  </si>
  <si>
    <t>655英镑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</si>
  <si>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</si>
  <si>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</si>
  <si>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</si>
  <si>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</si>
  <si>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</si>
  <si>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</si>
  <si>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</si>
  <si>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</si>
  <si>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</si>
  <si>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</si>
  <si>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</si>
  <si>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</si>
  <si>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</si>
  <si>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定制工作证</t>
  </si>
  <si>
    <t>定制行李牌</t>
  </si>
  <si>
    <t>物料运送行李箱</t>
  </si>
  <si>
    <t>客户素材定制</t>
  </si>
  <si>
    <t>物料快递费用</t>
  </si>
  <si>
    <t>富士康相机礼盒</t>
  </si>
  <si>
    <t>定制手提袋</t>
  </si>
  <si>
    <t>定制手机背夹</t>
  </si>
  <si>
    <t>富士康相纸</t>
  </si>
  <si>
    <t>客户药品</t>
  </si>
  <si>
    <t>充电器</t>
  </si>
  <si>
    <t>小蜜蜂</t>
  </si>
  <si>
    <t>摆件</t>
  </si>
  <si>
    <t>定制水笔</t>
  </si>
  <si>
    <t>茶包礼盒</t>
  </si>
  <si>
    <t>冰箱贴</t>
  </si>
  <si>
    <t>境外电话卡</t>
  </si>
  <si>
    <t>怀表</t>
  </si>
  <si>
    <t>校徽</t>
  </si>
  <si>
    <t>望远镜</t>
  </si>
  <si>
    <t>转换插头</t>
  </si>
  <si>
    <t>茶叶</t>
  </si>
  <si>
    <t>打印相纸</t>
  </si>
  <si>
    <t>薰衣草香膏</t>
  </si>
  <si>
    <t>上海集结住宿费</t>
  </si>
  <si>
    <t>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</si>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</sst>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6"/>
  <sheetViews>
    <sheetView zoomScale="50" zoomScaleNormal="50" workbookViewId="0">
      <selection activeCell="I67" sqref="I67"/>
    </sheetView>
  </sheetViews>
  <sheetFormatPr defaultColWidth="9" defaultRowHeight="21" customHeight="1"/>
  <cols>
    <col min="1" max="1" width="9" style="46"/>
    <col min="2" max="2" width="16.7522123893805" customWidth="1"/>
    <col min="3" max="3" width="12.8761061946903" style="47" customWidth="1"/>
    <col min="5" max="5" width="15.6283185840708" customWidth="1"/>
    <col min="6" max="6" width="11.7256637168142"/>
    <col min="7" max="7" width="12.5044247787611" customWidth="1"/>
    <col min="8" max="8" width="12.8761061946903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5000</v>
      </c>
      <c r="D8" s="59">
        <v>1</v>
      </c>
      <c r="E8" s="58">
        <f>C8*D8</f>
        <v>5000</v>
      </c>
      <c r="F8" s="58">
        <v>15</v>
      </c>
      <c r="G8" s="58">
        <v>0</v>
      </c>
      <c r="H8" s="58">
        <f>(F8+G8)*9</f>
        <v>135</v>
      </c>
      <c r="I8" s="72" t="s">
        <v>16</v>
      </c>
      <c r="J8" s="73" t="s">
        <v>17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ref="H8:H71" si="0">F9+G9</f>
        <v>0</v>
      </c>
      <c r="I9" s="72"/>
      <c r="J9" s="74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2"/>
      <c r="J10" s="74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2"/>
      <c r="J11" s="74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2"/>
      <c r="J12" s="74"/>
    </row>
    <row r="13" s="45" customFormat="1" customHeight="1" spans="1:10">
      <c r="A13" s="60"/>
      <c r="B13" s="61" t="s">
        <v>18</v>
      </c>
      <c r="C13" s="62">
        <f>SUM(C8)</f>
        <v>5000</v>
      </c>
      <c r="D13" s="62">
        <f>SUM(D8)</f>
        <v>1</v>
      </c>
      <c r="E13" s="62">
        <f>SUM(E8)</f>
        <v>5000</v>
      </c>
      <c r="F13" s="62">
        <f>SUM(F8:F12)</f>
        <v>15</v>
      </c>
      <c r="G13" s="62">
        <f t="shared" ref="G13:H13" si="1">SUM(G8:G12)</f>
        <v>0</v>
      </c>
      <c r="H13" s="62">
        <f t="shared" si="1"/>
        <v>135</v>
      </c>
      <c r="I13" s="75"/>
      <c r="J13" s="76"/>
    </row>
    <row r="14" customHeight="1" spans="1:10">
      <c r="A14" s="63">
        <v>2</v>
      </c>
      <c r="B14" s="64" t="s">
        <v>19</v>
      </c>
      <c r="C14" s="65">
        <v>0</v>
      </c>
      <c r="D14" s="63"/>
      <c r="E14" s="65">
        <f t="shared" ref="E14:E41" si="2">C14*D14</f>
        <v>0</v>
      </c>
      <c r="F14" s="58">
        <v>0</v>
      </c>
      <c r="G14" s="58">
        <v>0</v>
      </c>
      <c r="H14" s="58">
        <f t="shared" si="0"/>
        <v>0</v>
      </c>
      <c r="I14" s="72"/>
      <c r="J14" s="73" t="s">
        <v>20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2"/>
      <c r="J15" s="74"/>
    </row>
    <row r="16" s="45" customFormat="1" customHeight="1" spans="1:10">
      <c r="A16" s="60"/>
      <c r="B16" s="61" t="s">
        <v>21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5"/>
      <c r="J16" s="76"/>
    </row>
    <row r="17" customHeight="1" spans="1:10">
      <c r="A17" s="56">
        <v>3</v>
      </c>
      <c r="B17" s="57" t="s">
        <v>22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2"/>
      <c r="J17" s="77" t="s">
        <v>23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2"/>
      <c r="J18" s="78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2"/>
      <c r="J19" s="78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2"/>
      <c r="J20" s="78"/>
    </row>
    <row r="21" s="45" customFormat="1" customHeight="1" spans="1:10">
      <c r="A21" s="60"/>
      <c r="B21" s="61" t="s">
        <v>24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5"/>
      <c r="J21" s="79"/>
    </row>
    <row r="22" customHeight="1" spans="1:10">
      <c r="A22" s="56">
        <v>4</v>
      </c>
      <c r="B22" s="57" t="s">
        <v>25</v>
      </c>
      <c r="C22" s="58">
        <v>4000</v>
      </c>
      <c r="D22" s="59">
        <v>1</v>
      </c>
      <c r="E22" s="58">
        <f t="shared" si="2"/>
        <v>4000</v>
      </c>
      <c r="F22" s="58">
        <v>1916</v>
      </c>
      <c r="G22" s="58">
        <v>0</v>
      </c>
      <c r="H22" s="58">
        <f t="shared" si="0"/>
        <v>1916</v>
      </c>
      <c r="I22" s="72"/>
      <c r="J22" s="77" t="s">
        <v>26</v>
      </c>
    </row>
    <row r="23" customHeight="1" spans="1:10">
      <c r="A23" s="56"/>
      <c r="B23" s="57"/>
      <c r="C23" s="58"/>
      <c r="D23" s="59"/>
      <c r="E23" s="58"/>
      <c r="F23" s="58">
        <v>962.11</v>
      </c>
      <c r="G23" s="58">
        <v>0</v>
      </c>
      <c r="H23" s="58">
        <f t="shared" si="0"/>
        <v>962.11</v>
      </c>
      <c r="I23" s="72" t="s">
        <v>27</v>
      </c>
      <c r="J23" s="78"/>
    </row>
    <row r="24" s="45" customFormat="1" customHeight="1" spans="1:10">
      <c r="A24" s="60"/>
      <c r="B24" s="61" t="s">
        <v>28</v>
      </c>
      <c r="C24" s="62">
        <f>SUM(C22)</f>
        <v>4000</v>
      </c>
      <c r="D24" s="62">
        <f t="shared" ref="D24:E24" si="6">SUM(D22)</f>
        <v>1</v>
      </c>
      <c r="E24" s="62">
        <f t="shared" si="6"/>
        <v>4000</v>
      </c>
      <c r="F24" s="62">
        <f>SUM(F22:F23)</f>
        <v>2878.11</v>
      </c>
      <c r="G24" s="62">
        <f t="shared" ref="G24:H24" si="7">SUM(G22:G23)</f>
        <v>0</v>
      </c>
      <c r="H24" s="62"/>
      <c r="I24" s="75"/>
      <c r="J24" s="79"/>
    </row>
    <row r="25" customHeight="1" spans="1:10">
      <c r="A25" s="63">
        <v>5</v>
      </c>
      <c r="B25" s="64" t="s">
        <v>29</v>
      </c>
      <c r="C25" s="65">
        <v>0</v>
      </c>
      <c r="D25" s="63"/>
      <c r="E25" s="65">
        <f t="shared" si="2"/>
        <v>0</v>
      </c>
      <c r="F25" s="58">
        <v>5632</v>
      </c>
      <c r="G25" s="58">
        <v>0</v>
      </c>
      <c r="H25" s="58">
        <f>F25+G25</f>
        <v>5632</v>
      </c>
      <c r="I25" s="72" t="s">
        <v>30</v>
      </c>
      <c r="J25" s="73" t="s">
        <v>31</v>
      </c>
    </row>
    <row r="26" customHeight="1" spans="1:10">
      <c r="A26" s="66"/>
      <c r="B26" s="67"/>
      <c r="C26" s="68"/>
      <c r="D26" s="66"/>
      <c r="E26" s="68"/>
      <c r="F26" s="58">
        <v>5902.34</v>
      </c>
      <c r="G26" s="58">
        <v>0</v>
      </c>
      <c r="H26" s="58">
        <f t="shared" ref="H26" si="8">F26+G26</f>
        <v>5902.34</v>
      </c>
      <c r="I26" s="72" t="s">
        <v>32</v>
      </c>
      <c r="J26" s="74"/>
    </row>
    <row r="27" s="45" customFormat="1" customHeight="1" spans="1:10">
      <c r="A27" s="60"/>
      <c r="B27" s="61" t="s">
        <v>33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11534.34</v>
      </c>
      <c r="G27" s="62">
        <f>SUM(G25:G26)</f>
        <v>0</v>
      </c>
      <c r="H27" s="62">
        <f t="shared" ref="H27" si="10">SUM(H25:H26)</f>
        <v>11534.34</v>
      </c>
      <c r="I27" s="75"/>
      <c r="J27" s="76"/>
    </row>
    <row r="28" customHeight="1" spans="1:10">
      <c r="A28" s="56">
        <v>6</v>
      </c>
      <c r="B28" s="57" t="s">
        <v>34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2"/>
      <c r="J28" s="73" t="s">
        <v>35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2"/>
      <c r="J29" s="78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2"/>
      <c r="J30" s="78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2"/>
      <c r="J31" s="78"/>
    </row>
    <row r="32" s="45" customFormat="1" customHeight="1" spans="1:10">
      <c r="A32" s="60"/>
      <c r="B32" s="61" t="s">
        <v>36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5"/>
      <c r="J32" s="79"/>
    </row>
    <row r="33" customHeight="1" spans="1:10">
      <c r="A33" s="56">
        <v>7</v>
      </c>
      <c r="B33" s="57" t="s">
        <v>37</v>
      </c>
      <c r="C33" s="58">
        <v>1000</v>
      </c>
      <c r="D33" s="59">
        <v>1</v>
      </c>
      <c r="E33" s="58">
        <v>1000</v>
      </c>
      <c r="F33" s="58">
        <v>0</v>
      </c>
      <c r="G33" s="58">
        <v>0</v>
      </c>
      <c r="H33" s="58">
        <f t="shared" si="0"/>
        <v>0</v>
      </c>
      <c r="I33" s="72"/>
      <c r="J33" s="80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2"/>
      <c r="J34" s="81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2"/>
      <c r="J35" s="81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2"/>
      <c r="J36" s="81"/>
    </row>
    <row r="37" s="45" customFormat="1" customHeight="1" spans="1:10">
      <c r="A37" s="60"/>
      <c r="B37" s="61" t="s">
        <v>38</v>
      </c>
      <c r="C37" s="62">
        <f>SUM(C33)</f>
        <v>1000</v>
      </c>
      <c r="D37" s="62">
        <f t="shared" ref="D37:E37" si="13">SUM(D33)</f>
        <v>1</v>
      </c>
      <c r="E37" s="62">
        <f t="shared" si="13"/>
        <v>1000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5"/>
      <c r="J37" s="82"/>
    </row>
    <row r="38" customHeight="1" spans="1:10">
      <c r="A38" s="56">
        <v>8</v>
      </c>
      <c r="B38" s="57" t="s">
        <v>39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2"/>
      <c r="J38" s="77" t="s">
        <v>40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2"/>
      <c r="J39" s="78"/>
    </row>
    <row r="40" s="45" customFormat="1" customHeight="1" spans="1:10">
      <c r="A40" s="60"/>
      <c r="B40" s="61" t="s">
        <v>41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5"/>
      <c r="J40" s="79"/>
    </row>
    <row r="41" customHeight="1" spans="1:10">
      <c r="A41" s="56">
        <v>9</v>
      </c>
      <c r="B41" s="57" t="s">
        <v>42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2"/>
      <c r="J41" s="73" t="s">
        <v>43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2"/>
      <c r="J42" s="74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2"/>
      <c r="J43" s="74"/>
    </row>
    <row r="44" s="45" customFormat="1" customHeight="1" spans="1:10">
      <c r="A44" s="60"/>
      <c r="B44" s="61" t="s">
        <v>44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5"/>
      <c r="J44" s="76"/>
    </row>
    <row r="45" s="45" customFormat="1" customHeight="1" spans="1:10">
      <c r="A45" s="69"/>
      <c r="B45" s="61"/>
      <c r="C45" s="62"/>
      <c r="D45" s="62"/>
      <c r="E45" s="62"/>
      <c r="F45" s="62"/>
      <c r="G45" s="62"/>
      <c r="H45" s="62"/>
      <c r="I45" s="75"/>
      <c r="J45" s="74"/>
    </row>
    <row r="46" customHeight="1" spans="1:10">
      <c r="A46" s="63">
        <v>10</v>
      </c>
      <c r="B46" s="57" t="s">
        <v>45</v>
      </c>
      <c r="C46" s="58">
        <v>10000</v>
      </c>
      <c r="D46" s="59">
        <v>1</v>
      </c>
      <c r="E46" s="58">
        <v>10000</v>
      </c>
      <c r="F46" s="58">
        <v>100</v>
      </c>
      <c r="G46" s="58">
        <v>0</v>
      </c>
      <c r="H46" s="58">
        <f t="shared" si="0"/>
        <v>100</v>
      </c>
      <c r="I46" s="83" t="s">
        <v>46</v>
      </c>
      <c r="J46" s="80"/>
    </row>
    <row r="47" customHeight="1" spans="1:10">
      <c r="A47" s="70"/>
      <c r="B47" s="57"/>
      <c r="C47" s="58"/>
      <c r="D47" s="59"/>
      <c r="E47" s="58"/>
      <c r="F47" s="58">
        <v>704</v>
      </c>
      <c r="G47" s="58">
        <v>0</v>
      </c>
      <c r="H47" s="58">
        <f t="shared" si="0"/>
        <v>704</v>
      </c>
      <c r="I47" s="83" t="s">
        <v>47</v>
      </c>
      <c r="J47" s="81"/>
    </row>
    <row r="48" customHeight="1" spans="1:10">
      <c r="A48" s="70"/>
      <c r="B48" s="57"/>
      <c r="C48" s="58"/>
      <c r="D48" s="59"/>
      <c r="E48" s="58"/>
      <c r="F48" s="58">
        <v>673</v>
      </c>
      <c r="G48" s="58">
        <v>0</v>
      </c>
      <c r="H48" s="58">
        <v>673</v>
      </c>
      <c r="I48" s="83" t="s">
        <v>48</v>
      </c>
      <c r="J48" s="81"/>
    </row>
    <row r="49" customHeight="1" spans="1:10">
      <c r="A49" s="70"/>
      <c r="B49" s="57"/>
      <c r="C49" s="58"/>
      <c r="D49" s="59"/>
      <c r="E49" s="58"/>
      <c r="F49" s="58">
        <v>1449</v>
      </c>
      <c r="G49" s="58">
        <v>10</v>
      </c>
      <c r="H49" s="58">
        <f t="shared" si="0"/>
        <v>1459</v>
      </c>
      <c r="I49" s="83" t="s">
        <v>49</v>
      </c>
      <c r="J49" s="81"/>
    </row>
    <row r="50" customHeight="1" spans="1:10">
      <c r="A50" s="70"/>
      <c r="B50" s="57"/>
      <c r="C50" s="58"/>
      <c r="D50" s="59"/>
      <c r="E50" s="58"/>
      <c r="F50" s="58">
        <v>612.8</v>
      </c>
      <c r="G50" s="58">
        <v>0</v>
      </c>
      <c r="H50" s="58">
        <f t="shared" si="0"/>
        <v>612.8</v>
      </c>
      <c r="I50" s="83" t="s">
        <v>50</v>
      </c>
      <c r="J50" s="81"/>
    </row>
    <row r="51" customHeight="1" spans="1:10">
      <c r="A51" s="70"/>
      <c r="B51" s="57"/>
      <c r="C51" s="58"/>
      <c r="D51" s="59"/>
      <c r="E51" s="58"/>
      <c r="F51" s="58">
        <v>34965</v>
      </c>
      <c r="G51" s="58">
        <v>0</v>
      </c>
      <c r="H51" s="58">
        <f t="shared" si="0"/>
        <v>34965</v>
      </c>
      <c r="I51" s="72" t="s">
        <v>51</v>
      </c>
      <c r="J51" s="81"/>
    </row>
    <row r="52" customHeight="1" spans="1:10">
      <c r="A52" s="70"/>
      <c r="B52" s="57"/>
      <c r="C52" s="58"/>
      <c r="D52" s="59"/>
      <c r="E52" s="58"/>
      <c r="F52" s="58">
        <v>419</v>
      </c>
      <c r="G52" s="58">
        <v>0</v>
      </c>
      <c r="H52" s="58">
        <v>419</v>
      </c>
      <c r="I52" s="72" t="s">
        <v>52</v>
      </c>
      <c r="J52" s="81"/>
    </row>
    <row r="53" customHeight="1" spans="1:10">
      <c r="A53" s="70"/>
      <c r="B53" s="57"/>
      <c r="C53" s="58"/>
      <c r="D53" s="59"/>
      <c r="E53" s="58"/>
      <c r="F53" s="58">
        <v>725</v>
      </c>
      <c r="G53" s="58">
        <v>0</v>
      </c>
      <c r="H53" s="58">
        <f t="shared" si="0"/>
        <v>725</v>
      </c>
      <c r="I53" s="72" t="s">
        <v>53</v>
      </c>
      <c r="J53" s="81"/>
    </row>
    <row r="54" customHeight="1" spans="1:10">
      <c r="A54" s="70"/>
      <c r="B54" s="57"/>
      <c r="C54" s="58"/>
      <c r="D54" s="59"/>
      <c r="E54" s="58"/>
      <c r="F54" s="58">
        <v>6090</v>
      </c>
      <c r="G54" s="58">
        <v>0</v>
      </c>
      <c r="H54" s="58">
        <f t="shared" si="0"/>
        <v>6090</v>
      </c>
      <c r="I54" s="72" t="s">
        <v>54</v>
      </c>
      <c r="J54" s="81"/>
    </row>
    <row r="55" customHeight="1" spans="1:10">
      <c r="A55" s="70"/>
      <c r="B55" s="57"/>
      <c r="C55" s="58"/>
      <c r="D55" s="59"/>
      <c r="E55" s="58"/>
      <c r="F55" s="58">
        <v>203.4</v>
      </c>
      <c r="G55" s="58">
        <v>0.5</v>
      </c>
      <c r="H55" s="58">
        <f t="shared" si="0"/>
        <v>203.9</v>
      </c>
      <c r="I55" s="72" t="s">
        <v>55</v>
      </c>
      <c r="J55" s="81"/>
    </row>
    <row r="56" customHeight="1" spans="1:10">
      <c r="A56" s="70"/>
      <c r="B56" s="57"/>
      <c r="C56" s="58"/>
      <c r="D56" s="59"/>
      <c r="E56" s="58"/>
      <c r="F56" s="58">
        <v>39.8</v>
      </c>
      <c r="G56" s="58">
        <v>0</v>
      </c>
      <c r="H56" s="58">
        <f t="shared" si="0"/>
        <v>39.8</v>
      </c>
      <c r="I56" s="72" t="s">
        <v>56</v>
      </c>
      <c r="J56" s="81"/>
    </row>
    <row r="57" customHeight="1" spans="1:10">
      <c r="A57" s="70"/>
      <c r="B57" s="57"/>
      <c r="C57" s="58"/>
      <c r="D57" s="59"/>
      <c r="E57" s="58"/>
      <c r="F57" s="58">
        <v>217.8</v>
      </c>
      <c r="G57" s="58">
        <v>0</v>
      </c>
      <c r="H57" s="58">
        <f t="shared" si="0"/>
        <v>217.8</v>
      </c>
      <c r="I57" s="72" t="s">
        <v>57</v>
      </c>
      <c r="J57" s="81"/>
    </row>
    <row r="58" customHeight="1" spans="1:10">
      <c r="A58" s="70"/>
      <c r="B58" s="57"/>
      <c r="C58" s="58"/>
      <c r="D58" s="59"/>
      <c r="E58" s="58"/>
      <c r="F58" s="58">
        <v>5250</v>
      </c>
      <c r="G58" s="58">
        <v>0</v>
      </c>
      <c r="H58" s="58">
        <f t="shared" si="0"/>
        <v>5250</v>
      </c>
      <c r="I58" s="72" t="s">
        <v>58</v>
      </c>
      <c r="J58" s="81"/>
    </row>
    <row r="59" customHeight="1" spans="1:10">
      <c r="A59" s="70"/>
      <c r="B59" s="57"/>
      <c r="C59" s="58"/>
      <c r="D59" s="59"/>
      <c r="E59" s="58"/>
      <c r="F59" s="58">
        <v>205</v>
      </c>
      <c r="G59" s="58">
        <v>0</v>
      </c>
      <c r="H59" s="58">
        <f t="shared" si="0"/>
        <v>205</v>
      </c>
      <c r="I59" s="72" t="s">
        <v>59</v>
      </c>
      <c r="J59" s="81"/>
    </row>
    <row r="60" customHeight="1" spans="1:10">
      <c r="A60" s="70"/>
      <c r="B60" s="57"/>
      <c r="C60" s="58"/>
      <c r="D60" s="59"/>
      <c r="E60" s="58"/>
      <c r="F60" s="58">
        <v>944</v>
      </c>
      <c r="G60" s="58">
        <v>0</v>
      </c>
      <c r="H60" s="58">
        <f t="shared" si="0"/>
        <v>944</v>
      </c>
      <c r="I60" s="72" t="s">
        <v>60</v>
      </c>
      <c r="J60" s="81"/>
    </row>
    <row r="61" customHeight="1" spans="1:10">
      <c r="A61" s="70"/>
      <c r="B61" s="57"/>
      <c r="C61" s="58"/>
      <c r="D61" s="59"/>
      <c r="E61" s="58"/>
      <c r="F61" s="58">
        <v>283.4</v>
      </c>
      <c r="G61" s="58">
        <v>0</v>
      </c>
      <c r="H61" s="58">
        <f t="shared" si="0"/>
        <v>283.4</v>
      </c>
      <c r="I61" s="72" t="s">
        <v>61</v>
      </c>
      <c r="J61" s="81"/>
    </row>
    <row r="62" customHeight="1" spans="1:10">
      <c r="A62" s="70"/>
      <c r="B62" s="57"/>
      <c r="C62" s="58"/>
      <c r="D62" s="59"/>
      <c r="E62" s="58"/>
      <c r="F62" s="58">
        <v>2992</v>
      </c>
      <c r="G62" s="58">
        <v>0</v>
      </c>
      <c r="H62" s="58">
        <f t="shared" si="0"/>
        <v>2992</v>
      </c>
      <c r="I62" s="72" t="s">
        <v>62</v>
      </c>
      <c r="J62" s="81"/>
    </row>
    <row r="63" customHeight="1" spans="1:10">
      <c r="A63" s="70"/>
      <c r="B63" s="57"/>
      <c r="C63" s="58"/>
      <c r="D63" s="59"/>
      <c r="E63" s="58"/>
      <c r="F63" s="58">
        <v>737.1</v>
      </c>
      <c r="G63" s="58">
        <v>0</v>
      </c>
      <c r="H63" s="58">
        <f t="shared" si="0"/>
        <v>737.1</v>
      </c>
      <c r="I63" s="72" t="s">
        <v>63</v>
      </c>
      <c r="J63" s="81"/>
    </row>
    <row r="64" customHeight="1" spans="1:10">
      <c r="A64" s="70"/>
      <c r="B64" s="57"/>
      <c r="C64" s="58"/>
      <c r="D64" s="59"/>
      <c r="E64" s="58"/>
      <c r="F64" s="58">
        <v>316.48</v>
      </c>
      <c r="G64" s="58">
        <v>0</v>
      </c>
      <c r="H64" s="58">
        <f t="shared" si="0"/>
        <v>316.48</v>
      </c>
      <c r="I64" s="72" t="s">
        <v>64</v>
      </c>
      <c r="J64" s="81"/>
    </row>
    <row r="65" customHeight="1" spans="1:10">
      <c r="A65" s="70"/>
      <c r="B65" s="57"/>
      <c r="C65" s="58"/>
      <c r="D65" s="59"/>
      <c r="E65" s="58"/>
      <c r="F65" s="58">
        <v>2799</v>
      </c>
      <c r="G65" s="58">
        <v>0</v>
      </c>
      <c r="H65" s="58">
        <f t="shared" si="0"/>
        <v>2799</v>
      </c>
      <c r="I65" s="72" t="s">
        <v>65</v>
      </c>
      <c r="J65" s="81"/>
    </row>
    <row r="66" customHeight="1" spans="1:10">
      <c r="A66" s="70"/>
      <c r="B66" s="57"/>
      <c r="C66" s="58"/>
      <c r="D66" s="59"/>
      <c r="E66" s="58"/>
      <c r="F66" s="58">
        <v>435.6</v>
      </c>
      <c r="G66" s="58">
        <v>0</v>
      </c>
      <c r="H66" s="58">
        <f t="shared" si="0"/>
        <v>435.6</v>
      </c>
      <c r="I66" s="72" t="s">
        <v>66</v>
      </c>
      <c r="J66" s="81"/>
    </row>
    <row r="67" customHeight="1" spans="1:10">
      <c r="A67" s="70"/>
      <c r="B67" s="57"/>
      <c r="C67" s="58"/>
      <c r="D67" s="59"/>
      <c r="E67" s="58"/>
      <c r="F67" s="58">
        <v>2017.2</v>
      </c>
      <c r="G67" s="58">
        <v>0</v>
      </c>
      <c r="H67" s="58">
        <v>2017.2</v>
      </c>
      <c r="I67" s="72" t="s">
        <v>67</v>
      </c>
      <c r="J67" s="81"/>
    </row>
    <row r="68" customHeight="1" spans="1:10">
      <c r="A68" s="70"/>
      <c r="B68" s="57"/>
      <c r="C68" s="58"/>
      <c r="D68" s="59"/>
      <c r="E68" s="58"/>
      <c r="F68" s="58">
        <v>205</v>
      </c>
      <c r="G68" s="58">
        <v>0</v>
      </c>
      <c r="H68" s="58">
        <f t="shared" si="0"/>
        <v>205</v>
      </c>
      <c r="I68" s="72" t="s">
        <v>68</v>
      </c>
      <c r="J68" s="81"/>
    </row>
    <row r="69" customHeight="1" spans="1:10">
      <c r="A69" s="70"/>
      <c r="B69" s="57"/>
      <c r="C69" s="58"/>
      <c r="D69" s="59"/>
      <c r="E69" s="58"/>
      <c r="F69" s="58">
        <v>0</v>
      </c>
      <c r="G69" s="58">
        <v>683.8</v>
      </c>
      <c r="H69" s="58">
        <v>683.8</v>
      </c>
      <c r="I69" s="72" t="s">
        <v>69</v>
      </c>
      <c r="J69" s="81"/>
    </row>
    <row r="70" customHeight="1" spans="1:10">
      <c r="A70" s="70"/>
      <c r="B70" s="57"/>
      <c r="C70" s="58"/>
      <c r="D70" s="59"/>
      <c r="E70" s="58"/>
      <c r="F70" s="58">
        <v>3850</v>
      </c>
      <c r="G70" s="58">
        <v>0</v>
      </c>
      <c r="H70" s="58">
        <v>3850</v>
      </c>
      <c r="I70" s="72" t="s">
        <v>70</v>
      </c>
      <c r="J70" s="81"/>
    </row>
    <row r="71" customHeight="1" spans="1:10">
      <c r="A71" s="70"/>
      <c r="B71" s="57"/>
      <c r="C71" s="58"/>
      <c r="D71" s="59"/>
      <c r="E71" s="58"/>
      <c r="F71" s="58">
        <v>18340</v>
      </c>
      <c r="G71" s="58">
        <v>0</v>
      </c>
      <c r="H71" s="58">
        <f t="shared" si="0"/>
        <v>18340</v>
      </c>
      <c r="I71" s="72" t="s">
        <v>71</v>
      </c>
      <c r="J71" s="81"/>
    </row>
    <row r="72" customHeight="1" spans="1:10">
      <c r="A72" s="70"/>
      <c r="B72" s="57"/>
      <c r="C72" s="58"/>
      <c r="D72" s="59"/>
      <c r="E72" s="58"/>
      <c r="F72" s="58">
        <v>0</v>
      </c>
      <c r="G72" s="58">
        <v>0</v>
      </c>
      <c r="H72" s="58">
        <f t="shared" ref="H72:H77" si="19">F72+G72</f>
        <v>0</v>
      </c>
      <c r="I72" s="72"/>
      <c r="J72" s="81"/>
    </row>
    <row r="73" customHeight="1" spans="1:10">
      <c r="A73" s="70"/>
      <c r="B73" s="57"/>
      <c r="C73" s="58"/>
      <c r="D73" s="59"/>
      <c r="E73" s="58"/>
      <c r="F73" s="58">
        <v>0</v>
      </c>
      <c r="G73" s="58">
        <v>0</v>
      </c>
      <c r="H73" s="58">
        <f t="shared" si="19"/>
        <v>0</v>
      </c>
      <c r="I73" s="72"/>
      <c r="J73" s="81"/>
    </row>
    <row r="74" customHeight="1" spans="1:10">
      <c r="A74" s="70"/>
      <c r="B74" s="57"/>
      <c r="C74" s="58"/>
      <c r="D74" s="59"/>
      <c r="E74" s="58"/>
      <c r="F74" s="58">
        <v>0</v>
      </c>
      <c r="G74" s="58">
        <v>0</v>
      </c>
      <c r="H74" s="58">
        <f t="shared" si="19"/>
        <v>0</v>
      </c>
      <c r="I74" s="72"/>
      <c r="J74" s="81"/>
    </row>
    <row r="75" customHeight="1" spans="1:10">
      <c r="A75" s="70"/>
      <c r="B75" s="57"/>
      <c r="C75" s="58"/>
      <c r="D75" s="59"/>
      <c r="E75" s="58"/>
      <c r="F75" s="58">
        <v>0</v>
      </c>
      <c r="G75" s="58">
        <v>0</v>
      </c>
      <c r="H75" s="58">
        <f t="shared" si="19"/>
        <v>0</v>
      </c>
      <c r="I75" s="72"/>
      <c r="J75" s="81"/>
    </row>
    <row r="76" customHeight="1" spans="1:10">
      <c r="A76" s="70"/>
      <c r="B76" s="57"/>
      <c r="C76" s="58"/>
      <c r="D76" s="59"/>
      <c r="E76" s="58"/>
      <c r="F76" s="58">
        <v>0</v>
      </c>
      <c r="G76" s="58">
        <v>0</v>
      </c>
      <c r="H76" s="58">
        <f t="shared" si="19"/>
        <v>0</v>
      </c>
      <c r="I76" s="72"/>
      <c r="J76" s="81"/>
    </row>
    <row r="77" customHeight="1" spans="1:10">
      <c r="A77" s="66"/>
      <c r="B77" s="57"/>
      <c r="C77" s="58"/>
      <c r="D77" s="59"/>
      <c r="E77" s="58"/>
      <c r="F77" s="58">
        <v>0</v>
      </c>
      <c r="G77" s="58">
        <v>0</v>
      </c>
      <c r="H77" s="58">
        <f t="shared" si="19"/>
        <v>0</v>
      </c>
      <c r="I77" s="72"/>
      <c r="J77" s="81"/>
    </row>
    <row r="78" s="45" customFormat="1" customHeight="1" spans="1:10">
      <c r="A78" s="60"/>
      <c r="B78" s="61" t="s">
        <v>72</v>
      </c>
      <c r="C78" s="62">
        <f>SUM(C46)</f>
        <v>10000</v>
      </c>
      <c r="D78" s="62">
        <f t="shared" ref="D78:E78" si="20">SUM(D46)</f>
        <v>1</v>
      </c>
      <c r="E78" s="62">
        <f t="shared" si="20"/>
        <v>10000</v>
      </c>
      <c r="F78" s="62">
        <f>SUM(F46:F77)</f>
        <v>84573.58</v>
      </c>
      <c r="G78" s="62">
        <f t="shared" ref="G78:H78" si="21">SUM(G46:G77)</f>
        <v>694.3</v>
      </c>
      <c r="H78" s="62">
        <f t="shared" si="21"/>
        <v>85267.88</v>
      </c>
      <c r="I78" s="75"/>
      <c r="J78" s="82"/>
    </row>
    <row r="79" customHeight="1" spans="1:10">
      <c r="A79" s="60"/>
      <c r="B79" s="61" t="s">
        <v>73</v>
      </c>
      <c r="C79" s="62">
        <f>SUM(C78,C44,C40,C37,C32,C27,C24,C21,C16,C13)</f>
        <v>20000</v>
      </c>
      <c r="D79" s="62">
        <f t="shared" ref="D79:H79" si="22">SUM(D78,D44,D40,D37,D32,D27,D24,D21,D16,D13)</f>
        <v>4</v>
      </c>
      <c r="E79" s="62">
        <f t="shared" si="22"/>
        <v>20000</v>
      </c>
      <c r="F79" s="62">
        <f t="shared" si="22"/>
        <v>99001.03</v>
      </c>
      <c r="G79" s="62">
        <f t="shared" si="22"/>
        <v>694.3</v>
      </c>
      <c r="H79" s="62">
        <f t="shared" si="22"/>
        <v>96937.22</v>
      </c>
      <c r="I79" s="75"/>
      <c r="J79" s="91"/>
    </row>
    <row r="83" customHeight="1" spans="1:9">
      <c r="A83" s="84" t="s">
        <v>74</v>
      </c>
      <c r="B83" s="85"/>
      <c r="C83" s="86" t="s">
        <v>75</v>
      </c>
      <c r="D83" s="86"/>
      <c r="E83" s="86" t="s">
        <v>76</v>
      </c>
      <c r="F83" s="86"/>
      <c r="G83" s="86" t="s">
        <v>77</v>
      </c>
      <c r="H83" s="86"/>
      <c r="I83" s="92" t="s">
        <v>78</v>
      </c>
    </row>
    <row r="84" customHeight="1" spans="1:9">
      <c r="A84" s="87">
        <f>E79</f>
        <v>20000</v>
      </c>
      <c r="B84" s="88"/>
      <c r="C84" s="88">
        <f>H79</f>
        <v>96937.22</v>
      </c>
      <c r="D84" s="88"/>
      <c r="E84" s="88">
        <f>F79</f>
        <v>99001.03</v>
      </c>
      <c r="F84" s="88"/>
      <c r="G84" s="88">
        <f>G79</f>
        <v>694.3</v>
      </c>
      <c r="H84" s="88"/>
      <c r="I84" s="93">
        <f>A84-C84</f>
        <v>-76937.22</v>
      </c>
    </row>
    <row r="86" customHeight="1" spans="1:9">
      <c r="A86" s="89" t="s">
        <v>79</v>
      </c>
      <c r="B86" s="45"/>
      <c r="C86" s="90" t="s">
        <v>80</v>
      </c>
      <c r="D86" s="89"/>
      <c r="E86" s="89" t="s">
        <v>81</v>
      </c>
      <c r="F86" s="89"/>
      <c r="G86" s="89" t="s">
        <v>82</v>
      </c>
      <c r="H86" s="89"/>
      <c r="I86" s="45"/>
    </row>
  </sheetData>
  <mergeCells count="76">
    <mergeCell ref="C2:H2"/>
    <mergeCell ref="C6:E6"/>
    <mergeCell ref="F6:I6"/>
    <mergeCell ref="A83:B83"/>
    <mergeCell ref="C83:D83"/>
    <mergeCell ref="E83:F83"/>
    <mergeCell ref="G83:H83"/>
    <mergeCell ref="A84:B84"/>
    <mergeCell ref="C84:D84"/>
    <mergeCell ref="E84:F84"/>
    <mergeCell ref="G84:H8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6:A7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6:B7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6:C7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6:D7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6:E7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6:J78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22" sqref="K22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83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84</v>
      </c>
      <c r="E5" s="6"/>
      <c r="F5" s="7"/>
      <c r="G5" s="7"/>
      <c r="H5" s="6" t="s">
        <v>85</v>
      </c>
      <c r="I5" s="5"/>
      <c r="J5" s="7"/>
      <c r="K5" s="32"/>
    </row>
    <row r="6" ht="20.1" customHeight="1" spans="2:11">
      <c r="B6" s="8"/>
      <c r="C6" s="9"/>
      <c r="D6" s="10" t="s">
        <v>86</v>
      </c>
      <c r="E6" s="10"/>
      <c r="F6" s="11"/>
      <c r="G6" s="11"/>
      <c r="H6" s="10" t="s">
        <v>87</v>
      </c>
      <c r="I6" s="9"/>
      <c r="J6" s="11"/>
      <c r="K6" s="33"/>
    </row>
    <row r="7" ht="20.1" customHeight="1" spans="2:11">
      <c r="B7" s="8"/>
      <c r="C7" s="9"/>
      <c r="D7" s="10" t="s">
        <v>88</v>
      </c>
      <c r="E7" s="10"/>
      <c r="F7" s="11"/>
      <c r="G7" s="11"/>
      <c r="H7" s="10" t="s">
        <v>89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90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91</v>
      </c>
      <c r="E10" s="16" t="s">
        <v>92</v>
      </c>
      <c r="F10" s="17"/>
      <c r="G10" s="18" t="s">
        <v>93</v>
      </c>
      <c r="H10" s="17" t="s">
        <v>94</v>
      </c>
      <c r="I10" s="16" t="s">
        <v>95</v>
      </c>
      <c r="J10" s="17"/>
      <c r="K10" s="18" t="s">
        <v>96</v>
      </c>
    </row>
    <row r="11" ht="20.1" customHeight="1" spans="2:11">
      <c r="B11" s="19">
        <v>1</v>
      </c>
      <c r="C11" s="20"/>
      <c r="D11" s="21" t="s">
        <v>97</v>
      </c>
      <c r="E11" s="19" t="s">
        <v>98</v>
      </c>
      <c r="F11" s="20"/>
      <c r="G11" s="22">
        <v>0</v>
      </c>
      <c r="H11" s="22"/>
      <c r="I11" s="35"/>
      <c r="J11" s="36"/>
      <c r="K11" s="37" t="s">
        <v>99</v>
      </c>
    </row>
    <row r="12" ht="20.1" customHeight="1" spans="2:11">
      <c r="B12" s="19">
        <v>2</v>
      </c>
      <c r="C12" s="20"/>
      <c r="D12" s="23"/>
      <c r="E12" s="24" t="s">
        <v>100</v>
      </c>
      <c r="F12" s="24"/>
      <c r="G12" s="22">
        <v>0</v>
      </c>
      <c r="H12" s="22">
        <v>0</v>
      </c>
      <c r="I12" s="35">
        <v>0</v>
      </c>
      <c r="J12" s="36"/>
      <c r="K12" s="37" t="s">
        <v>101</v>
      </c>
    </row>
    <row r="13" ht="20.1" customHeight="1" spans="2:11">
      <c r="B13" s="19">
        <v>3</v>
      </c>
      <c r="C13" s="20"/>
      <c r="D13" s="23"/>
      <c r="E13" s="19" t="s">
        <v>102</v>
      </c>
      <c r="F13" s="20"/>
      <c r="G13" s="22">
        <v>2434</v>
      </c>
      <c r="H13" s="22">
        <v>2434</v>
      </c>
      <c r="I13" s="35"/>
      <c r="J13" s="36"/>
      <c r="K13" s="37" t="s">
        <v>99</v>
      </c>
    </row>
    <row r="14" ht="20.1" customHeight="1" spans="2:11">
      <c r="B14" s="19">
        <v>4</v>
      </c>
      <c r="C14" s="20"/>
      <c r="D14" s="23"/>
      <c r="E14" s="19" t="s">
        <v>103</v>
      </c>
      <c r="F14" s="20"/>
      <c r="G14" s="22">
        <v>0</v>
      </c>
      <c r="H14" s="22"/>
      <c r="I14" s="35"/>
      <c r="J14" s="36"/>
      <c r="K14" s="37" t="s">
        <v>104</v>
      </c>
    </row>
    <row r="15" ht="20.1" customHeight="1" spans="2:11">
      <c r="B15" s="19">
        <v>5</v>
      </c>
      <c r="C15" s="20"/>
      <c r="D15" s="21" t="s">
        <v>45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73</v>
      </c>
      <c r="C18" s="26"/>
      <c r="D18" s="26"/>
      <c r="E18" s="26"/>
      <c r="F18" s="17"/>
      <c r="G18" s="27">
        <v>2434</v>
      </c>
      <c r="H18" s="27">
        <f>SUM(H11:H17)</f>
        <v>2434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94</v>
      </c>
      <c r="C20" s="18"/>
      <c r="D20" s="18"/>
      <c r="E20" s="18"/>
      <c r="F20" s="18"/>
      <c r="G20" s="18" t="s">
        <v>105</v>
      </c>
      <c r="H20" s="18"/>
      <c r="I20" s="18"/>
      <c r="J20" s="18"/>
      <c r="K20" s="18" t="s">
        <v>106</v>
      </c>
    </row>
    <row r="21" ht="20.1" customHeight="1" spans="2:11">
      <c r="B21" s="28">
        <f>H18</f>
        <v>2434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2434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107</v>
      </c>
      <c r="C23" s="9"/>
      <c r="D23" s="9"/>
      <c r="E23" s="9"/>
      <c r="F23" s="9" t="s">
        <v>80</v>
      </c>
      <c r="G23" s="9" t="s">
        <v>108</v>
      </c>
      <c r="H23" s="9"/>
      <c r="I23" s="9"/>
      <c r="J23" s="9" t="s">
        <v>82</v>
      </c>
      <c r="K23" s="9"/>
    </row>
    <row r="26" ht="17.6" spans="1:11">
      <c r="A26" s="2" t="s">
        <v>109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84</v>
      </c>
      <c r="E28" s="6"/>
      <c r="F28" s="7"/>
      <c r="G28" s="7"/>
      <c r="H28" s="6" t="s">
        <v>85</v>
      </c>
      <c r="I28" s="5"/>
      <c r="J28" s="7"/>
      <c r="K28" s="32"/>
    </row>
    <row r="29" ht="20.1" customHeight="1" spans="2:11">
      <c r="B29" s="8"/>
      <c r="C29" s="9"/>
      <c r="D29" s="10" t="s">
        <v>86</v>
      </c>
      <c r="E29" s="10"/>
      <c r="F29" s="11"/>
      <c r="G29" s="11"/>
      <c r="H29" s="10" t="s">
        <v>87</v>
      </c>
      <c r="I29" s="9"/>
      <c r="J29" s="11"/>
      <c r="K29" s="33"/>
    </row>
    <row r="30" ht="20.1" customHeight="1" spans="2:11">
      <c r="B30" s="8"/>
      <c r="C30" s="9"/>
      <c r="D30" s="10" t="s">
        <v>88</v>
      </c>
      <c r="E30" s="10"/>
      <c r="F30" s="11"/>
      <c r="G30" s="11"/>
      <c r="H30" s="10" t="s">
        <v>89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90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110</v>
      </c>
      <c r="E33" s="24" t="s">
        <v>111</v>
      </c>
      <c r="F33" s="24"/>
      <c r="G33" s="22" t="s">
        <v>112</v>
      </c>
      <c r="H33" s="22" t="s">
        <v>113</v>
      </c>
      <c r="I33" s="22" t="s">
        <v>73</v>
      </c>
      <c r="J33" s="22"/>
      <c r="K33" s="43" t="s">
        <v>96</v>
      </c>
    </row>
    <row r="34" ht="20.1" customHeight="1" spans="2:11">
      <c r="B34" s="24">
        <v>1</v>
      </c>
      <c r="C34" s="24"/>
      <c r="D34" s="30"/>
      <c r="E34" s="24"/>
      <c r="F34" s="24"/>
      <c r="G34" s="22">
        <v>0</v>
      </c>
      <c r="H34" s="22">
        <v>0</v>
      </c>
      <c r="I34" s="35">
        <f>G34*H34</f>
        <v>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5">
        <f t="shared" si="0"/>
        <v>0</v>
      </c>
      <c r="J36" s="36"/>
      <c r="K36" s="44"/>
    </row>
    <row r="37" ht="20.1" customHeight="1" spans="2:11">
      <c r="B37" s="16" t="s">
        <v>73</v>
      </c>
      <c r="C37" s="26"/>
      <c r="D37" s="26"/>
      <c r="E37" s="26"/>
      <c r="F37" s="17"/>
      <c r="G37" s="27"/>
      <c r="H37" s="27">
        <f>SUM(H19:H36)</f>
        <v>0</v>
      </c>
      <c r="I37" s="38">
        <f>SUM(I34:J36)</f>
        <v>0</v>
      </c>
      <c r="J37" s="39"/>
      <c r="K37" s="40"/>
    </row>
    <row r="38" ht="20.1" customHeight="1" spans="2:11">
      <c r="B38" s="9" t="s">
        <v>107</v>
      </c>
      <c r="C38" s="9"/>
      <c r="D38" s="9"/>
      <c r="E38" s="9"/>
      <c r="F38" s="9" t="s">
        <v>80</v>
      </c>
      <c r="G38" s="9" t="s">
        <v>108</v>
      </c>
      <c r="H38" s="9"/>
      <c r="I38" s="9"/>
      <c r="J38" s="9" t="s">
        <v>82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22Years</cp:lastModifiedBy>
  <dcterms:created xsi:type="dcterms:W3CDTF">2014-04-15T08:52:00Z</dcterms:created>
  <cp:lastPrinted>2017-09-06T05:53:00Z</cp:lastPrinted>
  <dcterms:modified xsi:type="dcterms:W3CDTF">2024-05-13T08:02:12Z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7BE80A5F426145FDB9FA230430B9493E_13</vt:lpwstr>
  </property>
</Properties>
</file>