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370"/>
  </bookViews>
  <sheets>
    <sheet name="Hotel" sheetId="7" r:id="rId1"/>
    <sheet name="希尔顿" sheetId="8" state="hidden" r:id="rId2"/>
  </sheets>
  <definedNames>
    <definedName name="_xlnm.Print_Area" localSheetId="0">Hotel!$A$1:$H$55</definedName>
  </definedNames>
  <calcPr calcId="144525" concurrentCalc="0"/>
</workbook>
</file>

<file path=xl/calcChain.xml><?xml version="1.0" encoding="utf-8"?>
<calcChain xmlns="http://schemas.openxmlformats.org/spreadsheetml/2006/main">
  <c r="G49" i="8"/>
  <c r="G48"/>
  <c r="G47"/>
  <c r="G46"/>
  <c r="G45"/>
  <c r="G44"/>
  <c r="G43"/>
  <c r="G41"/>
  <c r="G40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9"/>
  <c r="G17"/>
  <c r="G16"/>
  <c r="G15"/>
  <c r="G14"/>
  <c r="G13"/>
  <c r="G12"/>
  <c r="G11"/>
  <c r="G10"/>
  <c r="G9"/>
  <c r="G55" i="7"/>
  <c r="G54"/>
  <c r="G53"/>
  <c r="G52"/>
  <c r="G51"/>
  <c r="G50"/>
  <c r="G49"/>
  <c r="G47"/>
  <c r="G46"/>
  <c r="G45"/>
  <c r="G44"/>
  <c r="G43"/>
  <c r="G42"/>
  <c r="G41"/>
  <c r="G40"/>
  <c r="G39"/>
  <c r="G37"/>
  <c r="G36"/>
  <c r="G35"/>
  <c r="G33"/>
  <c r="G32"/>
  <c r="G31"/>
  <c r="G30"/>
  <c r="G29"/>
  <c r="G28"/>
  <c r="G27"/>
  <c r="G26"/>
  <c r="G25"/>
  <c r="G24"/>
  <c r="G23"/>
  <c r="G22"/>
  <c r="G21"/>
  <c r="G20"/>
  <c r="G18"/>
  <c r="G17"/>
  <c r="G16"/>
  <c r="G15"/>
  <c r="G14"/>
  <c r="G12"/>
  <c r="G11"/>
  <c r="G10"/>
  <c r="G9"/>
</calcChain>
</file>

<file path=xl/sharedStrings.xml><?xml version="1.0" encoding="utf-8"?>
<sst xmlns="http://schemas.openxmlformats.org/spreadsheetml/2006/main" count="155" uniqueCount="131">
  <si>
    <t>雪佛兰红粉笔教育计划河北站活动费用 SOW-旅行社部分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</si>
  <si>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</si>
  <si>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</si>
  <si>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</si>
  <si>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</si>
  <si>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 xml:space="preserve">项目 Item </t>
  </si>
  <si>
    <t>明细 Description</t>
  </si>
  <si>
    <t>单价 Unit Price</t>
  </si>
  <si>
    <t>次数 Time</t>
  </si>
  <si>
    <t>数量 Qty.</t>
  </si>
  <si>
    <t>合计 Total</t>
  </si>
  <si>
    <t>备注 Remark</t>
  </si>
  <si>
    <t>Hotel</t>
  </si>
  <si>
    <t>客房要求/Room request：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7、酒店电梯间、走廊显示屏及房间开机画面，要播放SGM的主KV
8、Meeting Hall set up request：
会议室门口媒体签到台，允许背板搭建，酒店提供签到桌、桌布座椅、鲜花，酒店大堂不允许有其他竞品的相关签到物品
9、保证媒体及SGM人员入住石家庄符合品牌调性的酒店</t>
  </si>
  <si>
    <t>公付房费</t>
  </si>
  <si>
    <t>5月20日媒体大床房（石家庄）</t>
  </si>
  <si>
    <t>5月21日媒体大床房（石家庄）</t>
  </si>
  <si>
    <t>5月20日工作人员标间（石家庄）</t>
  </si>
  <si>
    <t>房内welcome package：水果</t>
  </si>
  <si>
    <t>自付房费</t>
  </si>
  <si>
    <t>5月20日SGM大床房（石家庄）
one-bed room</t>
  </si>
  <si>
    <t>自付</t>
  </si>
  <si>
    <t>会议室及用餐/Meeting Room&amp;Meal request：
1、餐厅门口需放置与活动相关的指示牌，方便客人找寻。
2、酒店需事先准备自助午餐和晚餐券。酒店在媒体用餐后根据收集到的实际餐券与SGM结算费用。</t>
  </si>
  <si>
    <t>媒体自助餐
需均含软饮畅饮</t>
  </si>
  <si>
    <t>5月20日酒店自助晚餐/Dinner buffet</t>
  </si>
  <si>
    <t>媒体套餐</t>
  </si>
  <si>
    <t>5月20日媒体午餐</t>
  </si>
  <si>
    <t>5月21日媒体午餐</t>
  </si>
  <si>
    <t>5月22日媒体晚餐</t>
  </si>
  <si>
    <t>Transportation</t>
  </si>
  <si>
    <t>媒体及工作人员机票、火车票预定，需及时响应退改签需求</t>
  </si>
  <si>
    <t>媒体机票</t>
  </si>
  <si>
    <t>广州-石家庄往返</t>
  </si>
  <si>
    <t>上海-石家庄往返</t>
  </si>
  <si>
    <t>媒体火车票</t>
  </si>
  <si>
    <t>北京-石家庄往返（高铁二等座）</t>
  </si>
  <si>
    <t>工作人员机票</t>
  </si>
  <si>
    <t>工作人员火车票</t>
  </si>
  <si>
    <t>媒体接机（机场-酒店）
media pickup（A-H）</t>
  </si>
  <si>
    <t>考斯特（仅接机）/19 座</t>
  </si>
  <si>
    <t>考斯特接站/19座</t>
  </si>
  <si>
    <t>GL8全天</t>
  </si>
  <si>
    <t>媒体送机
media pickup</t>
  </si>
  <si>
    <t>大巴/45seat bus（学校-石家庄机场-市区）</t>
  </si>
  <si>
    <t>考斯特送站（学校-保定车站）</t>
  </si>
  <si>
    <t>GL8全天（酒店-机场）</t>
  </si>
  <si>
    <t>媒体（酒店-学校）
To Test Drive Venue</t>
  </si>
  <si>
    <t>25人，45座旅游大巴/45 seat bus</t>
  </si>
  <si>
    <t>About Media/媒体相关</t>
  </si>
  <si>
    <t>媒体交通费用报销 Transportation Reimbursement</t>
  </si>
  <si>
    <t>实报实销</t>
  </si>
  <si>
    <t>媒体礼品</t>
  </si>
  <si>
    <t>Others/其他</t>
  </si>
  <si>
    <t>写手费用</t>
  </si>
  <si>
    <t>活动期间工作人员1大床房*8晚
1 room for volunteer *8 night</t>
  </si>
  <si>
    <t>写手撰写日记费用
Writing fee</t>
  </si>
  <si>
    <r>
      <t>活动期间写手用餐，90元／天＊9</t>
    </r>
    <r>
      <rPr>
        <sz val="9"/>
        <rFont val="微软雅黑"/>
        <family val="2"/>
        <charset val="134"/>
      </rPr>
      <t>天＊</t>
    </r>
    <r>
      <rPr>
        <sz val="9"/>
        <rFont val="微软雅黑"/>
        <family val="2"/>
        <charset val="134"/>
      </rPr>
      <t>1</t>
    </r>
    <r>
      <rPr>
        <sz val="9"/>
        <rFont val="微软雅黑"/>
        <family val="2"/>
        <charset val="134"/>
      </rPr>
      <t>人；</t>
    </r>
    <r>
      <rPr>
        <sz val="9"/>
        <rFont val="微软雅黑"/>
        <family val="2"/>
        <charset val="134"/>
      </rPr>
      <t xml:space="preserve">
Meals，RMB 90/person/Day</t>
    </r>
  </si>
  <si>
    <t>摄影师费用</t>
  </si>
  <si>
    <t>活动拍摄</t>
  </si>
  <si>
    <t>工作人员餐费 Staff Meals</t>
  </si>
  <si>
    <t>活动期间工作人员用餐
Meals</t>
  </si>
  <si>
    <t>工作人员交通费 Staff Traffic Cost</t>
  </si>
  <si>
    <t>活动期间工作人员交通
Traffic</t>
  </si>
  <si>
    <r>
      <rPr>
        <sz val="9"/>
        <color indexed="8"/>
        <rFont val="微软雅黑"/>
        <family val="2"/>
        <charset val="134"/>
      </rPr>
      <t>杂费</t>
    </r>
    <r>
      <rPr>
        <sz val="9"/>
        <color indexed="8"/>
        <rFont val="Arial"/>
        <family val="2"/>
      </rPr>
      <t xml:space="preserve">
Others</t>
    </r>
  </si>
  <si>
    <r>
      <rPr>
        <sz val="9"/>
        <color indexed="8"/>
        <rFont val="微软雅黑"/>
        <family val="2"/>
        <charset val="134"/>
      </rPr>
      <t>物料快递费、打印机</t>
    </r>
    <r>
      <rPr>
        <sz val="9"/>
        <color indexed="8"/>
        <rFont val="Arial"/>
        <family val="2"/>
      </rPr>
      <t>&amp;</t>
    </r>
    <r>
      <rPr>
        <sz val="9"/>
        <color indexed="8"/>
        <rFont val="微软雅黑"/>
        <family val="2"/>
        <charset val="134"/>
      </rPr>
      <t>打印纸等杂费</t>
    </r>
    <r>
      <rPr>
        <sz val="9"/>
        <color indexed="8"/>
        <rFont val="Arial"/>
        <family val="2"/>
      </rPr>
      <t xml:space="preserve">
delivery fee, print,etc</t>
    </r>
  </si>
  <si>
    <t>工作人员相关</t>
  </si>
  <si>
    <t>工作人员</t>
  </si>
  <si>
    <t>交通费+当地交通</t>
  </si>
  <si>
    <t>酒店</t>
  </si>
  <si>
    <t>餐费</t>
  </si>
  <si>
    <t>小计</t>
  </si>
  <si>
    <t>服务费10%</t>
  </si>
  <si>
    <t>总计</t>
  </si>
  <si>
    <t xml:space="preserve">Event:                 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</si>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</sst>
</file>

<file path=xl/styles.xml><?xml version="1.0" encoding="utf-8"?>
<styleSheet xmlns="http://schemas.openxmlformats.org/spreadsheetml/2006/main">
  <numFmts count="2">
    <numFmt numFmtId="177" formatCode="_ &quot;￥&quot;* #,##0.00_ ;_ &quot;￥&quot;* \-#,##0.00_ ;_ &quot;￥&quot;* &quot;-&quot;??_ ;_ @_ "/>
    <numFmt numFmtId="178" formatCode="#,##0_ "/>
  </numFmts>
  <fonts count="38">
    <font>
      <sz val="12"/>
      <name val="宋体"/>
      <charset val="134"/>
    </font>
    <font>
      <sz val="9"/>
      <name val="微软雅黑"/>
      <family val="2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Arial"/>
      <family val="2"/>
    </font>
    <font>
      <sz val="9"/>
      <color rgb="FFFF0000"/>
      <name val="微软雅黑"/>
      <family val="2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0"/>
      <name val="DengXian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b/>
      <sz val="11"/>
      <color indexed="52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b/>
      <sz val="18"/>
      <color indexed="56"/>
      <name val="宋体"/>
      <family val="3"/>
      <charset val="134"/>
    </font>
    <font>
      <sz val="12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7" fillId="30" borderId="0" applyNumberFormat="0" applyBorder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8" borderId="20" applyNumberForma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21" applyNumberFormat="0" applyProtection="0">
      <alignment vertical="center"/>
    </xf>
    <xf numFmtId="0" fontId="17" fillId="44" borderId="0" applyNumberFormat="0" applyBorder="0" applyProtection="0">
      <alignment vertical="center"/>
    </xf>
    <xf numFmtId="0" fontId="2" fillId="0" borderId="0"/>
    <xf numFmtId="0" fontId="17" fillId="33" borderId="0" applyNumberFormat="0" applyBorder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40" borderId="0" applyNumberFormat="0" applyBorder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8" borderId="0" applyNumberFormat="0" applyBorder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0" borderId="0"/>
    <xf numFmtId="0" fontId="17" fillId="53" borderId="0" applyNumberFormat="0" applyBorder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39" borderId="0" applyNumberFormat="0" applyBorder="0" applyProtection="0">
      <alignment vertical="center"/>
    </xf>
    <xf numFmtId="0" fontId="17" fillId="43" borderId="0" applyNumberFormat="0" applyBorder="0" applyProtection="0">
      <alignment vertical="center"/>
    </xf>
    <xf numFmtId="0" fontId="17" fillId="36" borderId="0" applyNumberFormat="0" applyBorder="0" applyProtection="0">
      <alignment vertical="center"/>
    </xf>
    <xf numFmtId="0" fontId="17" fillId="30" borderId="0" applyNumberFormat="0" applyBorder="0" applyProtection="0">
      <alignment vertical="center"/>
    </xf>
    <xf numFmtId="0" fontId="17" fillId="39" borderId="0" applyNumberFormat="0" applyBorder="0" applyProtection="0">
      <alignment vertical="center"/>
    </xf>
    <xf numFmtId="0" fontId="17" fillId="49" borderId="0" applyNumberFormat="0" applyBorder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2" borderId="0" applyNumberFormat="0" applyBorder="0" applyProtection="0">
      <alignment vertical="center"/>
    </xf>
    <xf numFmtId="0" fontId="16" fillId="43" borderId="0" applyNumberFormat="0" applyBorder="0" applyProtection="0">
      <alignment vertical="center"/>
    </xf>
    <xf numFmtId="0" fontId="16" fillId="36" borderId="0" applyNumberFormat="0" applyBorder="0" applyProtection="0">
      <alignment vertical="center"/>
    </xf>
    <xf numFmtId="0" fontId="16" fillId="29" borderId="0" applyNumberFormat="0" applyBorder="0" applyProtection="0">
      <alignment vertical="center"/>
    </xf>
    <xf numFmtId="0" fontId="16" fillId="38" borderId="0" applyNumberFormat="0" applyBorder="0" applyProtection="0">
      <alignment vertical="center"/>
    </xf>
    <xf numFmtId="0" fontId="16" fillId="48" borderId="0" applyNumberFormat="0" applyBorder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16" fillId="51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35" borderId="0" applyNumberFormat="0" applyBorder="0" applyProtection="0">
      <alignment vertical="center"/>
    </xf>
    <xf numFmtId="0" fontId="16" fillId="29" borderId="0" applyNumberFormat="0" applyBorder="0" applyProtection="0">
      <alignment vertical="center"/>
    </xf>
    <xf numFmtId="0" fontId="16" fillId="38" borderId="0" applyNumberFormat="0" applyBorder="0" applyProtection="0">
      <alignment vertical="center"/>
    </xf>
    <xf numFmtId="0" fontId="16" fillId="47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19" fillId="4" borderId="20" applyNumberFormat="0" applyProtection="0">
      <alignment vertical="center"/>
    </xf>
    <xf numFmtId="0" fontId="30" fillId="5" borderId="25" applyNumberFormat="0" applyProtection="0">
      <alignment vertical="center"/>
    </xf>
    <xf numFmtId="0" fontId="28" fillId="46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23" fillId="0" borderId="0" applyNumberFormat="0" applyBorder="0" applyProtection="0">
      <alignment vertical="center"/>
    </xf>
    <xf numFmtId="0" fontId="13" fillId="33" borderId="0" applyNumberFormat="0" applyBorder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0" borderId="27" applyNumberForma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22" applyNumberForma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29" fillId="0" borderId="23" applyNumberFormat="0" applyProtection="0">
      <alignment vertical="center"/>
    </xf>
    <xf numFmtId="0" fontId="27" fillId="45" borderId="0" applyNumberFormat="0" applyBorder="0" applyProtection="0">
      <alignment vertical="center"/>
    </xf>
    <xf numFmtId="0" fontId="18" fillId="0" borderId="0"/>
    <xf numFmtId="0" fontId="36" fillId="50" borderId="24" applyNumberFormat="0" applyProtection="0">
      <alignment vertical="center"/>
    </xf>
    <xf numFmtId="0" fontId="33" fillId="4" borderId="28" applyNumberFormat="0" applyProtection="0">
      <alignment vertical="center"/>
    </xf>
    <xf numFmtId="0" fontId="12" fillId="0" borderId="0"/>
    <xf numFmtId="0" fontId="36" fillId="0" borderId="0">
      <alignment vertical="center"/>
    </xf>
    <xf numFmtId="0" fontId="21" fillId="0" borderId="0" applyNumberFormat="0" applyBorder="0" applyProtection="0">
      <alignment vertical="center"/>
    </xf>
    <xf numFmtId="0" fontId="31" fillId="0" borderId="26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/>
  </cellStyleXfs>
  <cellXfs count="10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readingOrder="1"/>
    </xf>
    <xf numFmtId="178" fontId="1" fillId="0" borderId="9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178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1" fillId="6" borderId="1" xfId="7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38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178" fontId="6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left" vertical="center" wrapText="1"/>
    </xf>
    <xf numFmtId="0" fontId="1" fillId="0" borderId="19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81">
    <cellStyle name="_ET_STYLE_NoName_00_" xfId="3"/>
    <cellStyle name="0,0_x000a__x000a_NA_x000a__x000a_" xfId="11"/>
    <cellStyle name="0,0_x000a__x000a_NA_x000a__x000a_ 2" xfId="18"/>
    <cellStyle name="0,0_x000d__x000a_NA_x000d__x000a_" xfId="6"/>
    <cellStyle name="20% - Accent1" xfId="19"/>
    <cellStyle name="20% - Accent2" xfId="10"/>
    <cellStyle name="20% - Accent3" xfId="12"/>
    <cellStyle name="20% - Accent4" xfId="2"/>
    <cellStyle name="20% - Accent5" xfId="14"/>
    <cellStyle name="20% - Accent6" xfId="16"/>
    <cellStyle name="20% - 着色 1" xfId="13"/>
    <cellStyle name="20% - 着色 2" xfId="15"/>
    <cellStyle name="20% - 着色 3" xfId="17"/>
    <cellStyle name="20% - 着色 4" xfId="20"/>
    <cellStyle name="20% - 着色 5" xfId="5"/>
    <cellStyle name="20% - 着色 6" xfId="22"/>
    <cellStyle name="40% - Accent1" xfId="23"/>
    <cellStyle name="40% - Accent2" xfId="24"/>
    <cellStyle name="40% - Accent3" xfId="25"/>
    <cellStyle name="40% - Accent4" xfId="26"/>
    <cellStyle name="40% - Accent5" xfId="27"/>
    <cellStyle name="40% - Accent6" xfId="28"/>
    <cellStyle name="40% - 着色 1" xfId="29"/>
    <cellStyle name="40% - 着色 2" xfId="30"/>
    <cellStyle name="40% - 着色 3" xfId="31"/>
    <cellStyle name="40% - 着色 4" xfId="32"/>
    <cellStyle name="40% - 着色 5" xfId="33"/>
    <cellStyle name="40% - 着色 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着色 1" xfId="41"/>
    <cellStyle name="60% - 着色 2" xfId="1"/>
    <cellStyle name="60% - 着色 3" xfId="42"/>
    <cellStyle name="60% - 着色 4" xfId="43"/>
    <cellStyle name="60% - 着色 5" xfId="44"/>
    <cellStyle name="60% - 着色 6" xfId="45"/>
    <cellStyle name="Accent1" xfId="47"/>
    <cellStyle name="Accent2" xfId="48"/>
    <cellStyle name="Accent3" xfId="49"/>
    <cellStyle name="Accent4" xfId="50"/>
    <cellStyle name="Accent5" xfId="51"/>
    <cellStyle name="Accent6" xfId="52"/>
    <cellStyle name="Bad" xfId="53"/>
    <cellStyle name="Calculation" xfId="54"/>
    <cellStyle name="Check Cell" xfId="55"/>
    <cellStyle name="Currency 2" xfId="57"/>
    <cellStyle name="Explanatory Text" xfId="58"/>
    <cellStyle name="Good" xfId="59"/>
    <cellStyle name="Heading 1" xfId="61"/>
    <cellStyle name="Heading 2" xfId="63"/>
    <cellStyle name="Heading 3" xfId="9"/>
    <cellStyle name="Heading 4" xfId="65"/>
    <cellStyle name="Input" xfId="7"/>
    <cellStyle name="Linked Cell" xfId="66"/>
    <cellStyle name="Neutral" xfId="67"/>
    <cellStyle name="Normal 2" xfId="68"/>
    <cellStyle name="Note" xfId="69"/>
    <cellStyle name="Output" xfId="70"/>
    <cellStyle name="Standard_budget BMW Deal…ng 20070530.xls" xfId="71"/>
    <cellStyle name="Title" xfId="73"/>
    <cellStyle name="Total" xfId="74"/>
    <cellStyle name="Warning Text" xfId="75"/>
    <cellStyle name="差_ATSL试驾活动" xfId="46"/>
    <cellStyle name="差_Copy of Copy of ATSL上市发布会+试驾 旅行社SOW (第三轮）" xfId="56"/>
    <cellStyle name="常规" xfId="0" builtinId="0"/>
    <cellStyle name="常规 2" xfId="72"/>
    <cellStyle name="好_ATSL试驾活动" xfId="77"/>
    <cellStyle name="好_Copy of Copy of ATSL上市发布会+试驾 旅行社SOW (第三轮）" xfId="78"/>
    <cellStyle name="样式 1" xfId="79"/>
    <cellStyle name="样式 1 2" xfId="80"/>
    <cellStyle name="一般_Sheet1" xfId="76"/>
    <cellStyle name="着色 1" xfId="4"/>
    <cellStyle name="着色 2" xfId="21"/>
    <cellStyle name="着色 3" xfId="60"/>
    <cellStyle name="着色 4" xfId="62"/>
    <cellStyle name="着色 5" xfId="8"/>
    <cellStyle name="着色 6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CC99"/>
      <color rgb="FFC0C0C0"/>
      <color rgb="FF969696"/>
      <color rgb="FFDD0806"/>
      <color rgb="FFFDE9D9"/>
      <color rgb="FFA6A6A6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showGridLines="0" tabSelected="1" topLeftCell="A44" workbookViewId="0">
      <selection activeCell="H55" sqref="A1:H55"/>
    </sheetView>
  </sheetViews>
  <sheetFormatPr defaultColWidth="19.625" defaultRowHeight="14.25"/>
  <cols>
    <col min="1" max="1" width="32.375" style="4" customWidth="1"/>
    <col min="2" max="2" width="17.5" style="5" customWidth="1"/>
    <col min="3" max="3" width="34.125" style="5" customWidth="1"/>
    <col min="4" max="7" width="12.125" style="6" customWidth="1"/>
    <col min="8" max="8" width="11.5" style="7" customWidth="1"/>
    <col min="9" max="16384" width="19.625" style="8"/>
  </cols>
  <sheetData>
    <row r="1" spans="1:8" ht="6.75" customHeight="1">
      <c r="A1" s="59"/>
      <c r="B1" s="59"/>
      <c r="C1" s="59"/>
    </row>
    <row r="2" spans="1:8" ht="27" customHeight="1">
      <c r="A2" s="60" t="s">
        <v>0</v>
      </c>
      <c r="B2" s="60"/>
      <c r="C2" s="60"/>
      <c r="D2" s="60"/>
      <c r="E2" s="60"/>
      <c r="F2" s="60"/>
      <c r="G2" s="60"/>
      <c r="H2" s="60"/>
    </row>
    <row r="3" spans="1:8">
      <c r="A3" s="5" t="s">
        <v>1</v>
      </c>
      <c r="B3" s="9"/>
    </row>
    <row r="4" spans="1:8">
      <c r="A4" s="5" t="s">
        <v>2</v>
      </c>
    </row>
    <row r="5" spans="1:8" ht="9.75" customHeight="1">
      <c r="A5" s="5" t="s">
        <v>3</v>
      </c>
    </row>
    <row r="6" spans="1:8">
      <c r="A6" s="5" t="s">
        <v>4</v>
      </c>
    </row>
    <row r="7" spans="1:8" s="1" customFormat="1">
      <c r="A7" s="61" t="s">
        <v>5</v>
      </c>
      <c r="B7" s="61"/>
      <c r="C7" s="10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0" t="s">
        <v>11</v>
      </c>
    </row>
    <row r="8" spans="1:8" s="1" customFormat="1" ht="15">
      <c r="A8" s="62" t="s">
        <v>12</v>
      </c>
      <c r="B8" s="62"/>
      <c r="C8" s="62"/>
      <c r="D8" s="62"/>
      <c r="E8" s="62"/>
      <c r="F8" s="62"/>
      <c r="G8" s="24"/>
      <c r="H8" s="34"/>
    </row>
    <row r="9" spans="1:8" s="2" customFormat="1" ht="42.75" customHeight="1">
      <c r="A9" s="78" t="s">
        <v>13</v>
      </c>
      <c r="B9" s="83" t="s">
        <v>14</v>
      </c>
      <c r="C9" s="15" t="s">
        <v>15</v>
      </c>
      <c r="D9" s="35">
        <v>550</v>
      </c>
      <c r="E9" s="16">
        <v>1</v>
      </c>
      <c r="F9" s="16">
        <v>18</v>
      </c>
      <c r="G9" s="16">
        <f>D9*E9*F9</f>
        <v>9900</v>
      </c>
      <c r="H9" s="17"/>
    </row>
    <row r="10" spans="1:8" s="2" customFormat="1" ht="42.75" customHeight="1">
      <c r="A10" s="79"/>
      <c r="B10" s="84"/>
      <c r="C10" s="15" t="s">
        <v>16</v>
      </c>
      <c r="D10" s="35">
        <v>550</v>
      </c>
      <c r="E10" s="16">
        <v>1</v>
      </c>
      <c r="F10" s="16">
        <v>2</v>
      </c>
      <c r="G10" s="16">
        <f t="shared" ref="G10:G17" si="0">D10*E10*F10</f>
        <v>1100</v>
      </c>
      <c r="H10" s="17"/>
    </row>
    <row r="11" spans="1:8" s="2" customFormat="1" ht="38.1" customHeight="1">
      <c r="A11" s="79"/>
      <c r="B11" s="84"/>
      <c r="C11" s="15" t="s">
        <v>17</v>
      </c>
      <c r="D11" s="35">
        <v>550</v>
      </c>
      <c r="E11" s="16">
        <v>1</v>
      </c>
      <c r="F11" s="16">
        <v>3</v>
      </c>
      <c r="G11" s="16">
        <f t="shared" si="0"/>
        <v>1650</v>
      </c>
      <c r="H11" s="17"/>
    </row>
    <row r="12" spans="1:8" s="2" customFormat="1" ht="41.1" customHeight="1">
      <c r="A12" s="79"/>
      <c r="B12" s="85"/>
      <c r="C12" s="15" t="s">
        <v>18</v>
      </c>
      <c r="D12" s="35">
        <v>88</v>
      </c>
      <c r="E12" s="18">
        <v>1</v>
      </c>
      <c r="F12" s="18">
        <v>19</v>
      </c>
      <c r="G12" s="16">
        <f t="shared" si="0"/>
        <v>1672</v>
      </c>
      <c r="H12" s="17"/>
    </row>
    <row r="13" spans="1:8" s="2" customFormat="1" ht="51" customHeight="1">
      <c r="A13" s="79"/>
      <c r="B13" s="19" t="s">
        <v>19</v>
      </c>
      <c r="C13" s="15" t="s">
        <v>20</v>
      </c>
      <c r="D13" s="35">
        <v>550</v>
      </c>
      <c r="E13" s="18">
        <v>1</v>
      </c>
      <c r="F13" s="18">
        <v>1</v>
      </c>
      <c r="G13" s="16">
        <v>0</v>
      </c>
      <c r="H13" s="17" t="s">
        <v>21</v>
      </c>
    </row>
    <row r="14" spans="1:8" s="2" customFormat="1" ht="30" customHeight="1">
      <c r="A14" s="78" t="s">
        <v>22</v>
      </c>
      <c r="B14" s="19" t="s">
        <v>23</v>
      </c>
      <c r="C14" s="20" t="s">
        <v>24</v>
      </c>
      <c r="D14" s="35">
        <v>218</v>
      </c>
      <c r="E14" s="16">
        <v>1</v>
      </c>
      <c r="F14" s="18">
        <v>20</v>
      </c>
      <c r="G14" s="16">
        <f t="shared" si="0"/>
        <v>4360</v>
      </c>
      <c r="H14" s="17"/>
    </row>
    <row r="15" spans="1:8" s="2" customFormat="1" ht="30" customHeight="1">
      <c r="A15" s="79"/>
      <c r="B15" s="83" t="s">
        <v>25</v>
      </c>
      <c r="C15" s="20" t="s">
        <v>26</v>
      </c>
      <c r="D15" s="35">
        <v>150</v>
      </c>
      <c r="E15" s="16">
        <v>1</v>
      </c>
      <c r="F15" s="18">
        <v>5</v>
      </c>
      <c r="G15" s="16">
        <f t="shared" si="0"/>
        <v>750</v>
      </c>
      <c r="H15" s="17"/>
    </row>
    <row r="16" spans="1:8" s="2" customFormat="1" ht="28.5" customHeight="1">
      <c r="A16" s="79"/>
      <c r="B16" s="84"/>
      <c r="C16" s="20" t="s">
        <v>27</v>
      </c>
      <c r="D16" s="35">
        <v>150</v>
      </c>
      <c r="E16" s="16">
        <v>1</v>
      </c>
      <c r="F16" s="18">
        <v>20</v>
      </c>
      <c r="G16" s="16">
        <f t="shared" si="0"/>
        <v>3000</v>
      </c>
      <c r="H16" s="17"/>
    </row>
    <row r="17" spans="1:8" s="2" customFormat="1" ht="28.5" customHeight="1">
      <c r="A17" s="79"/>
      <c r="B17" s="85"/>
      <c r="C17" s="20" t="s">
        <v>28</v>
      </c>
      <c r="D17" s="35">
        <v>150</v>
      </c>
      <c r="E17" s="16">
        <v>1</v>
      </c>
      <c r="F17" s="18">
        <v>2</v>
      </c>
      <c r="G17" s="16">
        <f t="shared" si="0"/>
        <v>300</v>
      </c>
      <c r="H17" s="17"/>
    </row>
    <row r="18" spans="1:8" s="2" customFormat="1" ht="27.75" customHeight="1">
      <c r="A18" s="63"/>
      <c r="B18" s="64"/>
      <c r="C18" s="64"/>
      <c r="D18" s="64"/>
      <c r="E18" s="64"/>
      <c r="F18" s="65"/>
      <c r="G18" s="16">
        <f>SUM(G9:G17)</f>
        <v>22732</v>
      </c>
      <c r="H18" s="17"/>
    </row>
    <row r="19" spans="1:8" s="1" customFormat="1" ht="15" customHeight="1">
      <c r="A19" s="62" t="s">
        <v>29</v>
      </c>
      <c r="B19" s="62"/>
      <c r="C19" s="62"/>
      <c r="D19" s="62"/>
      <c r="E19" s="62"/>
      <c r="F19" s="62"/>
      <c r="G19" s="36"/>
      <c r="H19" s="36"/>
    </row>
    <row r="20" spans="1:8" s="1" customFormat="1" ht="18" customHeight="1">
      <c r="A20" s="78" t="s">
        <v>30</v>
      </c>
      <c r="B20" s="83" t="s">
        <v>31</v>
      </c>
      <c r="C20" s="20" t="s">
        <v>32</v>
      </c>
      <c r="D20" s="35">
        <v>3200</v>
      </c>
      <c r="E20" s="16">
        <v>1</v>
      </c>
      <c r="F20" s="16">
        <v>2</v>
      </c>
      <c r="G20" s="16">
        <f>D20*E20*F20</f>
        <v>6400</v>
      </c>
      <c r="H20" s="20"/>
    </row>
    <row r="21" spans="1:8" s="2" customFormat="1" ht="20.100000000000001" customHeight="1">
      <c r="A21" s="79"/>
      <c r="B21" s="85"/>
      <c r="C21" s="20" t="s">
        <v>33</v>
      </c>
      <c r="D21" s="35">
        <v>2100</v>
      </c>
      <c r="E21" s="16">
        <v>1</v>
      </c>
      <c r="F21" s="16">
        <v>7</v>
      </c>
      <c r="G21" s="16">
        <f t="shared" ref="G21:G32" si="1">D21*E21*F21</f>
        <v>14700</v>
      </c>
      <c r="H21" s="20"/>
    </row>
    <row r="22" spans="1:8" s="2" customFormat="1" ht="20.100000000000001" customHeight="1">
      <c r="A22" s="79"/>
      <c r="B22" s="21" t="s">
        <v>34</v>
      </c>
      <c r="C22" s="20" t="s">
        <v>35</v>
      </c>
      <c r="D22" s="35">
        <v>258</v>
      </c>
      <c r="E22" s="16">
        <v>1</v>
      </c>
      <c r="F22" s="16">
        <v>9</v>
      </c>
      <c r="G22" s="16">
        <f t="shared" si="1"/>
        <v>2322</v>
      </c>
      <c r="H22" s="20"/>
    </row>
    <row r="23" spans="1:8" s="2" customFormat="1" ht="18.95" customHeight="1">
      <c r="A23" s="79"/>
      <c r="B23" s="26" t="s">
        <v>36</v>
      </c>
      <c r="C23" s="20" t="s">
        <v>33</v>
      </c>
      <c r="D23" s="35">
        <v>2125</v>
      </c>
      <c r="E23" s="16">
        <v>1</v>
      </c>
      <c r="F23" s="16">
        <v>1</v>
      </c>
      <c r="G23" s="16">
        <f t="shared" si="1"/>
        <v>2125</v>
      </c>
      <c r="H23" s="20"/>
    </row>
    <row r="24" spans="1:8" s="2" customFormat="1" ht="18.95" customHeight="1">
      <c r="A24" s="80"/>
      <c r="B24" s="21" t="s">
        <v>37</v>
      </c>
      <c r="C24" s="20" t="s">
        <v>35</v>
      </c>
      <c r="D24" s="35">
        <v>258</v>
      </c>
      <c r="E24" s="16">
        <v>1</v>
      </c>
      <c r="F24" s="16">
        <v>3</v>
      </c>
      <c r="G24" s="16">
        <f t="shared" si="1"/>
        <v>774</v>
      </c>
      <c r="H24" s="20"/>
    </row>
    <row r="25" spans="1:8" s="2" customFormat="1" ht="14.25" customHeight="1">
      <c r="A25" s="86" t="s">
        <v>38</v>
      </c>
      <c r="B25" s="86"/>
      <c r="C25" s="20" t="s">
        <v>39</v>
      </c>
      <c r="D25" s="35">
        <v>900</v>
      </c>
      <c r="E25" s="16">
        <v>1</v>
      </c>
      <c r="F25" s="16">
        <v>2</v>
      </c>
      <c r="G25" s="16">
        <f t="shared" si="1"/>
        <v>1800</v>
      </c>
      <c r="H25" s="20"/>
    </row>
    <row r="26" spans="1:8" s="2" customFormat="1" ht="14.25" customHeight="1">
      <c r="A26" s="86"/>
      <c r="B26" s="86"/>
      <c r="C26" s="20" t="s">
        <v>40</v>
      </c>
      <c r="D26" s="35">
        <v>900</v>
      </c>
      <c r="E26" s="16">
        <v>1</v>
      </c>
      <c r="F26" s="16">
        <v>1</v>
      </c>
      <c r="G26" s="16">
        <f t="shared" si="1"/>
        <v>900</v>
      </c>
      <c r="H26" s="20"/>
    </row>
    <row r="27" spans="1:8" s="2" customFormat="1" ht="14.25" customHeight="1">
      <c r="A27" s="86"/>
      <c r="B27" s="86"/>
      <c r="C27" s="20" t="s">
        <v>41</v>
      </c>
      <c r="D27" s="35">
        <v>1500</v>
      </c>
      <c r="E27" s="16">
        <v>1</v>
      </c>
      <c r="F27" s="16">
        <v>1</v>
      </c>
      <c r="G27" s="16">
        <f t="shared" si="1"/>
        <v>1500</v>
      </c>
      <c r="H27" s="20"/>
    </row>
    <row r="28" spans="1:8" s="2" customFormat="1" ht="14.25" customHeight="1">
      <c r="A28" s="86" t="s">
        <v>42</v>
      </c>
      <c r="B28" s="86"/>
      <c r="C28" s="20" t="s">
        <v>43</v>
      </c>
      <c r="D28" s="35">
        <v>2000</v>
      </c>
      <c r="E28" s="16">
        <v>1</v>
      </c>
      <c r="F28" s="16">
        <v>1</v>
      </c>
      <c r="G28" s="16">
        <f t="shared" si="1"/>
        <v>2000</v>
      </c>
      <c r="H28" s="20"/>
    </row>
    <row r="29" spans="1:8" s="2" customFormat="1" ht="14.25" customHeight="1">
      <c r="A29" s="86"/>
      <c r="B29" s="86"/>
      <c r="C29" s="22" t="s">
        <v>44</v>
      </c>
      <c r="D29" s="35">
        <v>1800</v>
      </c>
      <c r="E29" s="16">
        <v>1</v>
      </c>
      <c r="F29" s="16">
        <v>1</v>
      </c>
      <c r="G29" s="16">
        <f t="shared" si="1"/>
        <v>1800</v>
      </c>
      <c r="H29" s="20"/>
    </row>
    <row r="30" spans="1:8" s="2" customFormat="1" ht="14.25" customHeight="1">
      <c r="A30" s="86"/>
      <c r="B30" s="86"/>
      <c r="C30" s="22" t="s">
        <v>45</v>
      </c>
      <c r="D30" s="35">
        <v>2200</v>
      </c>
      <c r="E30" s="16">
        <v>1</v>
      </c>
      <c r="F30" s="16">
        <v>1</v>
      </c>
      <c r="G30" s="16">
        <f t="shared" si="1"/>
        <v>2200</v>
      </c>
      <c r="H30" s="20"/>
    </row>
    <row r="31" spans="1:8" s="2" customFormat="1" ht="18.75" customHeight="1">
      <c r="A31" s="87" t="s">
        <v>46</v>
      </c>
      <c r="B31" s="88"/>
      <c r="C31" s="20" t="s">
        <v>47</v>
      </c>
      <c r="D31" s="35">
        <v>2200</v>
      </c>
      <c r="E31" s="16">
        <v>1</v>
      </c>
      <c r="F31" s="16">
        <v>1</v>
      </c>
      <c r="G31" s="16">
        <f t="shared" si="1"/>
        <v>2200</v>
      </c>
      <c r="H31" s="20"/>
    </row>
    <row r="32" spans="1:8" s="2" customFormat="1" ht="15.75" customHeight="1">
      <c r="A32" s="89"/>
      <c r="B32" s="90"/>
      <c r="C32" s="20" t="s">
        <v>41</v>
      </c>
      <c r="D32" s="35">
        <v>1800</v>
      </c>
      <c r="E32" s="16">
        <v>1</v>
      </c>
      <c r="F32" s="16">
        <v>1</v>
      </c>
      <c r="G32" s="16">
        <f t="shared" si="1"/>
        <v>1800</v>
      </c>
      <c r="H32" s="20"/>
    </row>
    <row r="33" spans="1:8" s="2" customFormat="1" ht="30.75" customHeight="1">
      <c r="A33" s="66"/>
      <c r="B33" s="66"/>
      <c r="C33" s="66"/>
      <c r="D33" s="66"/>
      <c r="E33" s="66"/>
      <c r="F33" s="66"/>
      <c r="G33" s="16">
        <f>SUM(G20:G32)</f>
        <v>40521</v>
      </c>
      <c r="H33" s="20"/>
    </row>
    <row r="34" spans="1:8" s="2" customFormat="1" ht="30.75" customHeight="1">
      <c r="A34" s="67" t="s">
        <v>48</v>
      </c>
      <c r="B34" s="62"/>
      <c r="C34" s="62"/>
      <c r="D34" s="62"/>
      <c r="E34" s="62"/>
      <c r="F34" s="62"/>
      <c r="G34" s="34"/>
      <c r="H34" s="37"/>
    </row>
    <row r="35" spans="1:8" s="32" customFormat="1" ht="24" customHeight="1">
      <c r="A35" s="64" t="s">
        <v>49</v>
      </c>
      <c r="B35" s="65"/>
      <c r="C35" s="27"/>
      <c r="D35" s="16">
        <v>500</v>
      </c>
      <c r="E35" s="16">
        <v>1</v>
      </c>
      <c r="F35" s="16">
        <v>20</v>
      </c>
      <c r="G35" s="16">
        <f>D35*E35*F35</f>
        <v>10000</v>
      </c>
      <c r="H35" s="17" t="s">
        <v>50</v>
      </c>
    </row>
    <row r="36" spans="1:8" s="32" customFormat="1" ht="24" customHeight="1">
      <c r="A36" s="64" t="s">
        <v>51</v>
      </c>
      <c r="B36" s="65"/>
      <c r="C36" s="27"/>
      <c r="D36" s="16">
        <v>150</v>
      </c>
      <c r="E36" s="16">
        <v>1</v>
      </c>
      <c r="F36" s="16">
        <v>30</v>
      </c>
      <c r="G36" s="16">
        <f>D36*E36*F36</f>
        <v>4500</v>
      </c>
      <c r="H36" s="17"/>
    </row>
    <row r="37" spans="1:8" s="32" customFormat="1" ht="24" customHeight="1">
      <c r="A37" s="64"/>
      <c r="B37" s="64"/>
      <c r="C37" s="64"/>
      <c r="D37" s="64"/>
      <c r="E37" s="64"/>
      <c r="F37" s="65"/>
      <c r="G37" s="16">
        <f>SUM(G35:G36)</f>
        <v>14500</v>
      </c>
      <c r="H37" s="17"/>
    </row>
    <row r="38" spans="1:8" s="2" customFormat="1" ht="30.75" customHeight="1">
      <c r="A38" s="62" t="s">
        <v>52</v>
      </c>
      <c r="B38" s="62"/>
      <c r="C38" s="62"/>
      <c r="D38" s="62"/>
      <c r="E38" s="62"/>
      <c r="F38" s="62"/>
      <c r="G38" s="34"/>
      <c r="H38" s="34"/>
    </row>
    <row r="39" spans="1:8" s="3" customFormat="1" ht="27.75" customHeight="1">
      <c r="A39" s="91" t="s">
        <v>53</v>
      </c>
      <c r="B39" s="92"/>
      <c r="C39" s="20" t="s">
        <v>35</v>
      </c>
      <c r="D39" s="38">
        <v>258</v>
      </c>
      <c r="E39" s="28">
        <v>1</v>
      </c>
      <c r="F39" s="16">
        <v>1</v>
      </c>
      <c r="G39" s="16">
        <f t="shared" ref="G39:G46" si="2">D39*E39*F39</f>
        <v>258</v>
      </c>
      <c r="H39" s="17"/>
    </row>
    <row r="40" spans="1:8" s="3" customFormat="1" ht="27.75" customHeight="1">
      <c r="A40" s="93"/>
      <c r="B40" s="94"/>
      <c r="C40" s="20" t="s">
        <v>54</v>
      </c>
      <c r="D40" s="38">
        <v>550</v>
      </c>
      <c r="E40" s="28">
        <v>1</v>
      </c>
      <c r="F40" s="16">
        <v>8</v>
      </c>
      <c r="G40" s="16">
        <f t="shared" si="2"/>
        <v>4400</v>
      </c>
      <c r="H40" s="17"/>
    </row>
    <row r="41" spans="1:8" s="3" customFormat="1" ht="27.75" customHeight="1">
      <c r="A41" s="93"/>
      <c r="B41" s="94"/>
      <c r="C41" s="20" t="s">
        <v>55</v>
      </c>
      <c r="D41" s="28">
        <v>1500</v>
      </c>
      <c r="E41" s="28">
        <v>1</v>
      </c>
      <c r="F41" s="16">
        <v>1</v>
      </c>
      <c r="G41" s="16">
        <f t="shared" si="2"/>
        <v>1500</v>
      </c>
      <c r="H41" s="17"/>
    </row>
    <row r="42" spans="1:8" s="3" customFormat="1" ht="27.75" customHeight="1">
      <c r="A42" s="95"/>
      <c r="B42" s="96"/>
      <c r="C42" s="20" t="s">
        <v>56</v>
      </c>
      <c r="D42" s="28">
        <v>90</v>
      </c>
      <c r="E42" s="28">
        <v>1</v>
      </c>
      <c r="F42" s="16">
        <v>9</v>
      </c>
      <c r="G42" s="16">
        <f t="shared" si="2"/>
        <v>810</v>
      </c>
      <c r="H42" s="17"/>
    </row>
    <row r="43" spans="1:8" s="3" customFormat="1" ht="27.75" customHeight="1">
      <c r="A43" s="64" t="s">
        <v>57</v>
      </c>
      <c r="B43" s="65"/>
      <c r="C43" s="20" t="s">
        <v>58</v>
      </c>
      <c r="D43" s="28">
        <v>3800</v>
      </c>
      <c r="E43" s="28">
        <v>1</v>
      </c>
      <c r="F43" s="16">
        <v>1</v>
      </c>
      <c r="G43" s="16">
        <f t="shared" si="2"/>
        <v>3800</v>
      </c>
      <c r="H43" s="17"/>
    </row>
    <row r="44" spans="1:8" s="3" customFormat="1" ht="27.75" customHeight="1">
      <c r="A44" s="64" t="s">
        <v>59</v>
      </c>
      <c r="B44" s="65"/>
      <c r="C44" s="20" t="s">
        <v>60</v>
      </c>
      <c r="D44" s="28">
        <v>90</v>
      </c>
      <c r="E44" s="28">
        <v>2</v>
      </c>
      <c r="F44" s="16">
        <v>4</v>
      </c>
      <c r="G44" s="16">
        <f t="shared" si="2"/>
        <v>720</v>
      </c>
      <c r="H44" s="17"/>
    </row>
    <row r="45" spans="1:8" s="3" customFormat="1" ht="27.75" customHeight="1">
      <c r="A45" s="64" t="s">
        <v>61</v>
      </c>
      <c r="B45" s="65"/>
      <c r="C45" s="20" t="s">
        <v>62</v>
      </c>
      <c r="D45" s="28">
        <v>600</v>
      </c>
      <c r="E45" s="28">
        <v>1</v>
      </c>
      <c r="F45" s="16">
        <v>1</v>
      </c>
      <c r="G45" s="16">
        <f t="shared" si="2"/>
        <v>600</v>
      </c>
      <c r="H45" s="17" t="s">
        <v>50</v>
      </c>
    </row>
    <row r="46" spans="1:8" s="3" customFormat="1" ht="33" customHeight="1">
      <c r="A46" s="68" t="s">
        <v>63</v>
      </c>
      <c r="B46" s="69"/>
      <c r="C46" s="39" t="s">
        <v>64</v>
      </c>
      <c r="D46" s="40">
        <v>1000</v>
      </c>
      <c r="E46" s="40">
        <v>1</v>
      </c>
      <c r="F46" s="40">
        <v>1</v>
      </c>
      <c r="G46" s="16">
        <f t="shared" si="2"/>
        <v>1000</v>
      </c>
      <c r="H46" s="41"/>
    </row>
    <row r="47" spans="1:8" s="3" customFormat="1" ht="27.75" customHeight="1">
      <c r="A47" s="64"/>
      <c r="B47" s="64"/>
      <c r="C47" s="64"/>
      <c r="D47" s="64"/>
      <c r="E47" s="64"/>
      <c r="F47" s="65"/>
      <c r="G47" s="42">
        <f>SUM(G39:G46)</f>
        <v>13088</v>
      </c>
      <c r="H47" s="17"/>
    </row>
    <row r="48" spans="1:8" s="1" customFormat="1">
      <c r="A48" s="70" t="s">
        <v>65</v>
      </c>
      <c r="B48" s="71"/>
      <c r="C48" s="71"/>
      <c r="D48" s="71"/>
      <c r="E48" s="71"/>
      <c r="F48" s="43"/>
      <c r="G48" s="44"/>
      <c r="H48" s="45"/>
    </row>
    <row r="49" spans="1:8" s="33" customFormat="1" ht="14.25" customHeight="1">
      <c r="A49" s="81" t="s">
        <v>66</v>
      </c>
      <c r="B49" s="46" t="s">
        <v>67</v>
      </c>
      <c r="C49" s="47"/>
      <c r="D49" s="48">
        <v>400</v>
      </c>
      <c r="E49" s="48">
        <v>2</v>
      </c>
      <c r="F49" s="49">
        <v>2</v>
      </c>
      <c r="G49" s="18">
        <f>E49*F49*D49</f>
        <v>1600</v>
      </c>
      <c r="H49" s="50"/>
    </row>
    <row r="50" spans="1:8" s="33" customFormat="1">
      <c r="A50" s="82"/>
      <c r="B50" s="46" t="s">
        <v>68</v>
      </c>
      <c r="C50" s="47"/>
      <c r="D50" s="48">
        <v>300</v>
      </c>
      <c r="E50" s="48">
        <v>1</v>
      </c>
      <c r="F50" s="49">
        <v>2</v>
      </c>
      <c r="G50" s="18">
        <f>E50*F50*D50</f>
        <v>600</v>
      </c>
      <c r="H50" s="50"/>
    </row>
    <row r="51" spans="1:8" s="33" customFormat="1">
      <c r="A51" s="82"/>
      <c r="B51" s="51" t="s">
        <v>69</v>
      </c>
      <c r="C51" s="52"/>
      <c r="D51" s="48">
        <v>100</v>
      </c>
      <c r="E51" s="48">
        <v>2</v>
      </c>
      <c r="F51" s="53">
        <v>2</v>
      </c>
      <c r="G51" s="18">
        <f>E51*F51*D51</f>
        <v>400</v>
      </c>
      <c r="H51" s="50"/>
    </row>
    <row r="52" spans="1:8" s="33" customFormat="1">
      <c r="A52" s="54"/>
      <c r="B52" s="72"/>
      <c r="C52" s="73"/>
      <c r="D52" s="73"/>
      <c r="E52" s="73"/>
      <c r="F52" s="74"/>
      <c r="G52" s="18">
        <f>SUM(G49:G51)</f>
        <v>2600</v>
      </c>
      <c r="H52" s="50"/>
    </row>
    <row r="53" spans="1:8">
      <c r="A53" s="75" t="s">
        <v>70</v>
      </c>
      <c r="B53" s="75"/>
      <c r="C53" s="75"/>
      <c r="D53" s="75"/>
      <c r="E53" s="75"/>
      <c r="F53" s="75"/>
      <c r="G53" s="55">
        <f>G18+G33+G37+G47+G52</f>
        <v>93441</v>
      </c>
      <c r="H53" s="56"/>
    </row>
    <row r="54" spans="1:8">
      <c r="A54" s="76" t="s">
        <v>71</v>
      </c>
      <c r="B54" s="76"/>
      <c r="C54" s="76"/>
      <c r="D54" s="76"/>
      <c r="E54" s="76"/>
      <c r="F54" s="76"/>
      <c r="G54" s="57">
        <f>G53*0.1</f>
        <v>9344.1</v>
      </c>
      <c r="H54" s="58"/>
    </row>
    <row r="55" spans="1:8">
      <c r="A55" s="77" t="s">
        <v>72</v>
      </c>
      <c r="B55" s="77"/>
      <c r="C55" s="77"/>
      <c r="D55" s="77"/>
      <c r="E55" s="77"/>
      <c r="F55" s="77"/>
      <c r="G55" s="57">
        <f>G53+G54</f>
        <v>102785.1</v>
      </c>
      <c r="H55" s="58"/>
    </row>
  </sheetData>
  <mergeCells count="33">
    <mergeCell ref="A54:F54"/>
    <mergeCell ref="A55:F55"/>
    <mergeCell ref="A9:A13"/>
    <mergeCell ref="A14:A17"/>
    <mergeCell ref="A20:A24"/>
    <mergeCell ref="A49:A51"/>
    <mergeCell ref="B9:B12"/>
    <mergeCell ref="B15:B17"/>
    <mergeCell ref="B20:B21"/>
    <mergeCell ref="A25:B27"/>
    <mergeCell ref="A28:B30"/>
    <mergeCell ref="A31:B32"/>
    <mergeCell ref="A39:B42"/>
    <mergeCell ref="A46:B46"/>
    <mergeCell ref="A47:F47"/>
    <mergeCell ref="A48:E48"/>
    <mergeCell ref="B52:F52"/>
    <mergeCell ref="A53:F53"/>
    <mergeCell ref="A37:F37"/>
    <mergeCell ref="A38:F38"/>
    <mergeCell ref="A43:B43"/>
    <mergeCell ref="A44:B44"/>
    <mergeCell ref="A45:B45"/>
    <mergeCell ref="A19:F19"/>
    <mergeCell ref="A33:F33"/>
    <mergeCell ref="A34:F34"/>
    <mergeCell ref="A35:B35"/>
    <mergeCell ref="A36:B36"/>
    <mergeCell ref="A1:C1"/>
    <mergeCell ref="A2:H2"/>
    <mergeCell ref="A7:B7"/>
    <mergeCell ref="A8:F8"/>
    <mergeCell ref="A18:F18"/>
  </mergeCells>
  <phoneticPr fontId="37" type="noConversion"/>
  <pageMargins left="0.74803149606299213" right="0.74803149606299213" top="0.98425196850393704" bottom="0.98425196850393704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4" customWidth="1" collapsed="1"/>
    <col min="2" max="2" width="17.5" style="5" customWidth="1" collapsed="1"/>
    <col min="3" max="3" width="31.625" style="5"/>
    <col min="4" max="7" width="12.125" style="6" customWidth="1"/>
    <col min="8" max="8" width="11.5" style="7" customWidth="1"/>
    <col min="9" max="16384" width="19.625" style="8"/>
  </cols>
  <sheetData>
    <row r="1" spans="1:8" ht="45.75" customHeight="1">
      <c r="A1" s="59"/>
      <c r="B1" s="59"/>
      <c r="C1" s="59"/>
    </row>
    <row r="2" spans="1:8" ht="32.1" customHeight="1">
      <c r="A2" s="5" t="s">
        <v>73</v>
      </c>
      <c r="B2" s="97" t="s">
        <v>74</v>
      </c>
      <c r="C2" s="97"/>
      <c r="D2" s="97"/>
      <c r="E2" s="97"/>
    </row>
    <row r="3" spans="1:8">
      <c r="A3" s="5" t="s">
        <v>1</v>
      </c>
      <c r="B3" s="9" t="s">
        <v>75</v>
      </c>
    </row>
    <row r="4" spans="1:8">
      <c r="A4" s="5" t="s">
        <v>2</v>
      </c>
    </row>
    <row r="5" spans="1:8" ht="9.75" hidden="1" customHeight="1">
      <c r="A5" s="5" t="s">
        <v>3</v>
      </c>
    </row>
    <row r="6" spans="1:8" hidden="1">
      <c r="A6" s="5" t="s">
        <v>4</v>
      </c>
    </row>
    <row r="7" spans="1:8" s="1" customFormat="1">
      <c r="A7" s="61" t="s">
        <v>76</v>
      </c>
      <c r="B7" s="61"/>
      <c r="C7" s="10" t="s">
        <v>77</v>
      </c>
      <c r="D7" s="11" t="s">
        <v>78</v>
      </c>
      <c r="E7" s="11" t="s">
        <v>79</v>
      </c>
      <c r="F7" s="11" t="s">
        <v>80</v>
      </c>
      <c r="G7" s="11" t="s">
        <v>81</v>
      </c>
      <c r="H7" s="12" t="s">
        <v>82</v>
      </c>
    </row>
    <row r="8" spans="1:8" s="1" customFormat="1" ht="15">
      <c r="A8" s="98" t="s">
        <v>83</v>
      </c>
      <c r="B8" s="98"/>
      <c r="C8" s="98"/>
      <c r="D8" s="98"/>
      <c r="E8" s="98"/>
      <c r="F8" s="98"/>
      <c r="G8" s="13"/>
      <c r="H8" s="14"/>
    </row>
    <row r="9" spans="1:8" s="2" customFormat="1" ht="42.75" customHeight="1">
      <c r="A9" s="101" t="s">
        <v>84</v>
      </c>
      <c r="B9" s="92" t="s">
        <v>14</v>
      </c>
      <c r="C9" s="15" t="s">
        <v>85</v>
      </c>
      <c r="D9" s="16">
        <v>1000</v>
      </c>
      <c r="E9" s="16">
        <v>1</v>
      </c>
      <c r="F9" s="16">
        <v>25</v>
      </c>
      <c r="G9" s="16">
        <f t="shared" ref="G9:G17" si="0">D9*E9*F9</f>
        <v>25000</v>
      </c>
      <c r="H9" s="17"/>
    </row>
    <row r="10" spans="1:8" s="2" customFormat="1" ht="42.75" customHeight="1">
      <c r="A10" s="102"/>
      <c r="B10" s="94"/>
      <c r="C10" s="15" t="s">
        <v>86</v>
      </c>
      <c r="D10" s="16">
        <v>1000</v>
      </c>
      <c r="E10" s="16">
        <v>1</v>
      </c>
      <c r="F10" s="16">
        <v>78</v>
      </c>
      <c r="G10" s="16">
        <f t="shared" si="0"/>
        <v>78000</v>
      </c>
      <c r="H10" s="17"/>
    </row>
    <row r="11" spans="1:8" s="2" customFormat="1" ht="42.6" customHeight="1">
      <c r="A11" s="102"/>
      <c r="B11" s="94"/>
      <c r="C11" s="15" t="s">
        <v>87</v>
      </c>
      <c r="D11" s="16">
        <v>1000</v>
      </c>
      <c r="E11" s="16">
        <v>1</v>
      </c>
      <c r="F11" s="16">
        <v>75</v>
      </c>
      <c r="G11" s="16">
        <f t="shared" si="0"/>
        <v>75000</v>
      </c>
      <c r="H11" s="17"/>
    </row>
    <row r="12" spans="1:8" s="2" customFormat="1" ht="42.6" customHeight="1">
      <c r="A12" s="102"/>
      <c r="B12" s="94"/>
      <c r="C12" s="15" t="s">
        <v>88</v>
      </c>
      <c r="D12" s="16">
        <v>1000</v>
      </c>
      <c r="E12" s="16">
        <v>1</v>
      </c>
      <c r="F12" s="16">
        <v>24</v>
      </c>
      <c r="G12" s="16">
        <f t="shared" si="0"/>
        <v>24000</v>
      </c>
      <c r="H12" s="17"/>
    </row>
    <row r="13" spans="1:8" s="2" customFormat="1" ht="42.6" customHeight="1">
      <c r="A13" s="102"/>
      <c r="B13" s="94"/>
      <c r="C13" s="15" t="s">
        <v>89</v>
      </c>
      <c r="D13" s="16">
        <v>1000</v>
      </c>
      <c r="E13" s="16">
        <v>5</v>
      </c>
      <c r="F13" s="16">
        <v>5</v>
      </c>
      <c r="G13" s="16">
        <f t="shared" si="0"/>
        <v>25000</v>
      </c>
      <c r="H13" s="17"/>
    </row>
    <row r="14" spans="1:8" s="2" customFormat="1" ht="42.6" customHeight="1">
      <c r="A14" s="103"/>
      <c r="B14" s="96"/>
      <c r="C14" s="15" t="s">
        <v>90</v>
      </c>
      <c r="D14" s="16">
        <v>1000</v>
      </c>
      <c r="E14" s="16">
        <v>2</v>
      </c>
      <c r="F14" s="16">
        <v>2</v>
      </c>
      <c r="G14" s="16">
        <f t="shared" si="0"/>
        <v>4000</v>
      </c>
      <c r="H14" s="17"/>
    </row>
    <row r="15" spans="1:8" s="2" customFormat="1" ht="30.6" customHeight="1">
      <c r="A15" s="101" t="s">
        <v>91</v>
      </c>
      <c r="B15" s="92"/>
      <c r="C15" s="15" t="s">
        <v>92</v>
      </c>
      <c r="D15" s="16">
        <v>30000</v>
      </c>
      <c r="E15" s="18">
        <v>1</v>
      </c>
      <c r="F15" s="18">
        <v>5</v>
      </c>
      <c r="G15" s="16">
        <f t="shared" si="0"/>
        <v>150000</v>
      </c>
      <c r="H15" s="17"/>
    </row>
    <row r="16" spans="1:8" s="2" customFormat="1" ht="27.75" customHeight="1">
      <c r="A16" s="103"/>
      <c r="B16" s="96"/>
      <c r="C16" s="15" t="s">
        <v>93</v>
      </c>
      <c r="D16" s="16">
        <v>150</v>
      </c>
      <c r="E16" s="18">
        <v>1</v>
      </c>
      <c r="F16" s="18">
        <v>102</v>
      </c>
      <c r="G16" s="16">
        <f t="shared" si="0"/>
        <v>15300</v>
      </c>
      <c r="H16" s="17"/>
    </row>
    <row r="17" spans="1:8" s="2" customFormat="1" ht="89.25" customHeight="1">
      <c r="A17" s="83" t="s">
        <v>94</v>
      </c>
      <c r="B17" s="19" t="s">
        <v>95</v>
      </c>
      <c r="C17" s="20" t="s">
        <v>96</v>
      </c>
      <c r="D17" s="16">
        <v>300</v>
      </c>
      <c r="E17" s="16">
        <v>1</v>
      </c>
      <c r="F17" s="18">
        <v>222</v>
      </c>
      <c r="G17" s="16">
        <f t="shared" si="0"/>
        <v>66600</v>
      </c>
      <c r="H17" s="17"/>
    </row>
    <row r="18" spans="1:8" s="2" customFormat="1" ht="33.6" customHeight="1">
      <c r="A18" s="85"/>
      <c r="B18" s="17"/>
      <c r="C18" s="22"/>
      <c r="D18" s="23"/>
      <c r="E18" s="16"/>
      <c r="F18" s="18"/>
      <c r="G18" s="16"/>
      <c r="H18" s="17"/>
    </row>
    <row r="19" spans="1:8" s="2" customFormat="1" ht="27.75" customHeight="1">
      <c r="A19" s="17" t="s">
        <v>97</v>
      </c>
      <c r="B19" s="17" t="s">
        <v>98</v>
      </c>
      <c r="C19" s="20"/>
      <c r="D19" s="16">
        <v>4000</v>
      </c>
      <c r="E19" s="16">
        <v>6</v>
      </c>
      <c r="F19" s="16">
        <v>1</v>
      </c>
      <c r="G19" s="16">
        <f>D19*E19*F19</f>
        <v>24000</v>
      </c>
      <c r="H19" s="17"/>
    </row>
    <row r="20" spans="1:8" s="1" customFormat="1" ht="15" customHeight="1">
      <c r="A20" s="62" t="s">
        <v>99</v>
      </c>
      <c r="B20" s="62"/>
      <c r="C20" s="62"/>
      <c r="D20" s="62"/>
      <c r="E20" s="62"/>
      <c r="F20" s="62"/>
      <c r="G20" s="25"/>
      <c r="H20" s="25"/>
    </row>
    <row r="21" spans="1:8" s="1" customFormat="1" ht="15" customHeight="1">
      <c r="A21" s="99" t="s">
        <v>100</v>
      </c>
      <c r="B21" s="99"/>
      <c r="C21" s="20" t="s">
        <v>101</v>
      </c>
      <c r="D21" s="16">
        <v>1500</v>
      </c>
      <c r="E21" s="16">
        <v>1</v>
      </c>
      <c r="F21" s="16">
        <v>1</v>
      </c>
      <c r="G21" s="16">
        <f>D21*E21*F21</f>
        <v>1500</v>
      </c>
      <c r="H21" s="20"/>
    </row>
    <row r="22" spans="1:8" s="2" customFormat="1" ht="14.25" customHeight="1">
      <c r="A22" s="66" t="s">
        <v>102</v>
      </c>
      <c r="B22" s="66"/>
      <c r="C22" s="20" t="s">
        <v>103</v>
      </c>
      <c r="D22" s="16">
        <v>600</v>
      </c>
      <c r="E22" s="16">
        <v>1</v>
      </c>
      <c r="F22" s="16">
        <v>3</v>
      </c>
      <c r="G22" s="16">
        <f>D22*E22*F22</f>
        <v>1800</v>
      </c>
      <c r="H22" s="20"/>
    </row>
    <row r="23" spans="1:8" s="2" customFormat="1" ht="14.25" customHeight="1">
      <c r="A23" s="66"/>
      <c r="B23" s="66"/>
      <c r="C23" s="20" t="s">
        <v>41</v>
      </c>
      <c r="D23" s="16">
        <v>1100</v>
      </c>
      <c r="E23" s="16">
        <v>1</v>
      </c>
      <c r="F23" s="16">
        <v>1</v>
      </c>
      <c r="G23" s="16">
        <f>D22*E23*F22</f>
        <v>1800</v>
      </c>
      <c r="H23" s="20"/>
    </row>
    <row r="24" spans="1:8" s="2" customFormat="1">
      <c r="A24" s="66" t="s">
        <v>104</v>
      </c>
      <c r="B24" s="66"/>
      <c r="C24" s="20" t="s">
        <v>105</v>
      </c>
      <c r="D24" s="16">
        <v>2800</v>
      </c>
      <c r="E24" s="18">
        <v>1</v>
      </c>
      <c r="F24" s="16">
        <v>2</v>
      </c>
      <c r="G24" s="18">
        <f>D23*E24*F23</f>
        <v>1100</v>
      </c>
      <c r="H24" s="20"/>
    </row>
    <row r="25" spans="1:8" s="2" customFormat="1" ht="14.25" customHeight="1">
      <c r="A25" s="66" t="s">
        <v>106</v>
      </c>
      <c r="B25" s="66"/>
      <c r="C25" s="20" t="s">
        <v>107</v>
      </c>
      <c r="D25" s="16">
        <v>1000</v>
      </c>
      <c r="E25" s="16">
        <v>1</v>
      </c>
      <c r="F25" s="16">
        <v>1</v>
      </c>
      <c r="G25" s="16">
        <f>D24*E25*F24</f>
        <v>5600</v>
      </c>
      <c r="H25" s="20"/>
    </row>
    <row r="26" spans="1:8" s="2" customFormat="1" ht="14.25" customHeight="1">
      <c r="A26" s="66"/>
      <c r="B26" s="66"/>
      <c r="C26" s="22" t="s">
        <v>108</v>
      </c>
      <c r="D26" s="16">
        <v>1500</v>
      </c>
      <c r="E26" s="16">
        <v>1</v>
      </c>
      <c r="F26" s="18">
        <v>1</v>
      </c>
      <c r="G26" s="16">
        <f>D25*E26*F25</f>
        <v>1000</v>
      </c>
      <c r="H26" s="20"/>
    </row>
    <row r="27" spans="1:8" s="2" customFormat="1">
      <c r="A27" s="66" t="s">
        <v>109</v>
      </c>
      <c r="B27" s="66"/>
      <c r="C27" s="20" t="s">
        <v>110</v>
      </c>
      <c r="D27" s="16">
        <v>1000</v>
      </c>
      <c r="E27" s="16">
        <v>1</v>
      </c>
      <c r="F27" s="16">
        <v>2</v>
      </c>
      <c r="G27" s="16">
        <f>D27*E27*F27</f>
        <v>2000</v>
      </c>
      <c r="H27" s="20"/>
    </row>
    <row r="28" spans="1:8" s="2" customFormat="1" ht="14.25" customHeight="1">
      <c r="A28" s="66"/>
      <c r="B28" s="66"/>
      <c r="C28" s="20" t="s">
        <v>41</v>
      </c>
      <c r="D28" s="16">
        <v>1100</v>
      </c>
      <c r="E28" s="16">
        <v>1</v>
      </c>
      <c r="F28" s="16">
        <v>1</v>
      </c>
      <c r="G28" s="16">
        <f>D28*E28*F28</f>
        <v>1100</v>
      </c>
      <c r="H28" s="20"/>
    </row>
    <row r="29" spans="1:8" s="2" customFormat="1" ht="14.25" customHeight="1">
      <c r="A29" s="66"/>
      <c r="B29" s="66"/>
      <c r="C29" s="22" t="s">
        <v>108</v>
      </c>
      <c r="D29" s="16">
        <v>1500</v>
      </c>
      <c r="E29" s="18">
        <v>1</v>
      </c>
      <c r="F29" s="18">
        <v>2</v>
      </c>
      <c r="G29" s="18">
        <f>D29*E29*F29</f>
        <v>3000</v>
      </c>
      <c r="H29" s="20"/>
    </row>
    <row r="30" spans="1:8" s="2" customFormat="1" ht="14.25" customHeight="1">
      <c r="A30" s="66" t="s">
        <v>111</v>
      </c>
      <c r="B30" s="66"/>
      <c r="C30" s="20" t="s">
        <v>112</v>
      </c>
      <c r="D30" s="16">
        <v>4500</v>
      </c>
      <c r="E30" s="16">
        <v>1</v>
      </c>
      <c r="F30" s="16">
        <v>2</v>
      </c>
      <c r="G30" s="16">
        <f t="shared" ref="G30:G38" si="1">D30*E30*F30</f>
        <v>9000</v>
      </c>
      <c r="H30" s="20"/>
    </row>
    <row r="31" spans="1:8" s="2" customFormat="1">
      <c r="A31" s="66" t="s">
        <v>113</v>
      </c>
      <c r="B31" s="66"/>
      <c r="C31" s="20" t="s">
        <v>107</v>
      </c>
      <c r="D31" s="16">
        <v>1000</v>
      </c>
      <c r="E31" s="16">
        <v>1</v>
      </c>
      <c r="F31" s="16">
        <v>3</v>
      </c>
      <c r="G31" s="16">
        <f t="shared" si="1"/>
        <v>3000</v>
      </c>
      <c r="H31" s="20"/>
    </row>
    <row r="32" spans="1:8" s="2" customFormat="1" ht="14.25" customHeight="1">
      <c r="A32" s="66"/>
      <c r="B32" s="66"/>
      <c r="C32" s="20" t="s">
        <v>41</v>
      </c>
      <c r="D32" s="16">
        <v>1100</v>
      </c>
      <c r="E32" s="16">
        <v>1</v>
      </c>
      <c r="F32" s="16">
        <v>1</v>
      </c>
      <c r="G32" s="16">
        <f t="shared" si="1"/>
        <v>1100</v>
      </c>
      <c r="H32" s="20"/>
    </row>
    <row r="33" spans="1:8" s="2" customFormat="1" ht="14.25" customHeight="1">
      <c r="A33" s="66" t="s">
        <v>114</v>
      </c>
      <c r="B33" s="66"/>
      <c r="C33" s="20" t="s">
        <v>103</v>
      </c>
      <c r="D33" s="16">
        <v>600</v>
      </c>
      <c r="E33" s="16">
        <v>1</v>
      </c>
      <c r="F33" s="16">
        <v>3</v>
      </c>
      <c r="G33" s="16">
        <f t="shared" si="1"/>
        <v>1800</v>
      </c>
      <c r="H33" s="20"/>
    </row>
    <row r="34" spans="1:8" s="2" customFormat="1" ht="14.25" customHeight="1">
      <c r="A34" s="66"/>
      <c r="B34" s="66"/>
      <c r="C34" s="20" t="s">
        <v>41</v>
      </c>
      <c r="D34" s="16">
        <v>1100</v>
      </c>
      <c r="E34" s="16">
        <v>1</v>
      </c>
      <c r="F34" s="16">
        <v>1</v>
      </c>
      <c r="G34" s="16">
        <f t="shared" si="1"/>
        <v>1100</v>
      </c>
      <c r="H34" s="20"/>
    </row>
    <row r="35" spans="1:8" s="2" customFormat="1" ht="14.25" customHeight="1">
      <c r="A35" s="66" t="s">
        <v>115</v>
      </c>
      <c r="B35" s="66"/>
      <c r="C35" s="20" t="s">
        <v>116</v>
      </c>
      <c r="D35" s="16">
        <v>600</v>
      </c>
      <c r="E35" s="16">
        <v>1</v>
      </c>
      <c r="F35" s="16">
        <v>3</v>
      </c>
      <c r="G35" s="16">
        <f t="shared" si="1"/>
        <v>1800</v>
      </c>
      <c r="H35" s="20"/>
    </row>
    <row r="36" spans="1:8" s="2" customFormat="1" ht="14.25" customHeight="1">
      <c r="A36" s="66"/>
      <c r="B36" s="66"/>
      <c r="C36" s="20" t="s">
        <v>41</v>
      </c>
      <c r="D36" s="16">
        <v>1100</v>
      </c>
      <c r="E36" s="16">
        <v>1</v>
      </c>
      <c r="F36" s="16">
        <v>1</v>
      </c>
      <c r="G36" s="16">
        <f t="shared" si="1"/>
        <v>1100</v>
      </c>
      <c r="H36" s="20"/>
    </row>
    <row r="37" spans="1:8" s="2" customFormat="1">
      <c r="A37" s="66" t="s">
        <v>117</v>
      </c>
      <c r="B37" s="66"/>
      <c r="C37" s="20" t="s">
        <v>107</v>
      </c>
      <c r="D37" s="16">
        <v>1000</v>
      </c>
      <c r="E37" s="16">
        <v>1</v>
      </c>
      <c r="F37" s="16">
        <v>3</v>
      </c>
      <c r="G37" s="16">
        <f t="shared" si="1"/>
        <v>3000</v>
      </c>
      <c r="H37" s="20"/>
    </row>
    <row r="38" spans="1:8" s="2" customFormat="1" ht="14.25" customHeight="1">
      <c r="A38" s="66"/>
      <c r="B38" s="66"/>
      <c r="C38" s="20" t="s">
        <v>41</v>
      </c>
      <c r="D38" s="16">
        <v>1100</v>
      </c>
      <c r="E38" s="16">
        <v>1</v>
      </c>
      <c r="F38" s="16">
        <v>1</v>
      </c>
      <c r="G38" s="16">
        <f t="shared" si="1"/>
        <v>1100</v>
      </c>
      <c r="H38" s="20"/>
    </row>
    <row r="39" spans="1:8" s="2" customFormat="1" ht="16.5" customHeight="1">
      <c r="A39" s="62" t="s">
        <v>118</v>
      </c>
      <c r="B39" s="62"/>
      <c r="C39" s="62"/>
      <c r="D39" s="62"/>
      <c r="E39" s="62"/>
      <c r="F39" s="62"/>
      <c r="G39" s="14"/>
      <c r="H39" s="14"/>
    </row>
    <row r="40" spans="1:8" s="2" customFormat="1" ht="30.75" customHeight="1">
      <c r="A40" s="64" t="s">
        <v>119</v>
      </c>
      <c r="B40" s="65"/>
      <c r="C40" s="27"/>
      <c r="D40" s="16">
        <v>800</v>
      </c>
      <c r="E40" s="16">
        <v>2</v>
      </c>
      <c r="F40" s="16">
        <v>12</v>
      </c>
      <c r="G40" s="16">
        <f>D40*E40*F40</f>
        <v>19200</v>
      </c>
      <c r="H40" s="17" t="s">
        <v>120</v>
      </c>
    </row>
    <row r="41" spans="1:8" s="2" customFormat="1" ht="30.75" customHeight="1">
      <c r="A41" s="64" t="s">
        <v>121</v>
      </c>
      <c r="B41" s="65"/>
      <c r="C41" s="27"/>
      <c r="D41" s="16">
        <v>100</v>
      </c>
      <c r="E41" s="16">
        <v>1</v>
      </c>
      <c r="F41" s="16">
        <v>12</v>
      </c>
      <c r="G41" s="16">
        <f>D41*E41*F41</f>
        <v>1200</v>
      </c>
      <c r="H41" s="17" t="s">
        <v>120</v>
      </c>
    </row>
    <row r="42" spans="1:8" s="2" customFormat="1" ht="16.5" customHeight="1">
      <c r="A42" s="62" t="s">
        <v>122</v>
      </c>
      <c r="B42" s="62"/>
      <c r="C42" s="62"/>
      <c r="D42" s="62"/>
      <c r="E42" s="62"/>
      <c r="F42" s="62"/>
      <c r="G42" s="14"/>
      <c r="H42" s="14"/>
    </row>
    <row r="43" spans="1:8" s="2" customFormat="1" ht="28.5" customHeight="1">
      <c r="A43" s="64" t="s">
        <v>123</v>
      </c>
      <c r="B43" s="65"/>
      <c r="C43" s="20"/>
      <c r="D43" s="28">
        <v>200</v>
      </c>
      <c r="E43" s="28">
        <v>3</v>
      </c>
      <c r="F43" s="16">
        <v>12</v>
      </c>
      <c r="G43" s="16">
        <f>D43*E43*F43</f>
        <v>7200</v>
      </c>
      <c r="H43" s="17" t="s">
        <v>120</v>
      </c>
    </row>
    <row r="44" spans="1:8" s="2" customFormat="1" ht="30.75" customHeight="1">
      <c r="A44" s="64" t="s">
        <v>124</v>
      </c>
      <c r="B44" s="65"/>
      <c r="C44" s="27" t="s">
        <v>125</v>
      </c>
      <c r="D44" s="16">
        <v>20000</v>
      </c>
      <c r="E44" s="16">
        <v>1</v>
      </c>
      <c r="F44" s="16">
        <v>1</v>
      </c>
      <c r="G44" s="16">
        <f>D44*E44*F44</f>
        <v>20000</v>
      </c>
      <c r="H44" s="17" t="s">
        <v>120</v>
      </c>
    </row>
    <row r="45" spans="1:8" s="2" customFormat="1" ht="30.75" customHeight="1">
      <c r="A45" s="64" t="s">
        <v>126</v>
      </c>
      <c r="B45" s="65"/>
      <c r="C45" s="27"/>
      <c r="D45" s="16">
        <v>500</v>
      </c>
      <c r="E45" s="16">
        <v>1</v>
      </c>
      <c r="F45" s="16">
        <v>94</v>
      </c>
      <c r="G45" s="16">
        <f>D45*E45*F45</f>
        <v>47000</v>
      </c>
      <c r="H45" s="17" t="s">
        <v>50</v>
      </c>
    </row>
    <row r="46" spans="1:8" s="3" customFormat="1" ht="15" customHeight="1">
      <c r="A46" s="75" t="s">
        <v>127</v>
      </c>
      <c r="B46" s="75"/>
      <c r="C46" s="75"/>
      <c r="D46" s="75"/>
      <c r="E46" s="75"/>
      <c r="F46" s="75"/>
      <c r="G46" s="29">
        <f>SUM(G9:G45)</f>
        <v>623400</v>
      </c>
    </row>
    <row r="47" spans="1:8" s="3" customFormat="1" ht="15" customHeight="1">
      <c r="A47" s="75" t="s">
        <v>128</v>
      </c>
      <c r="B47" s="75"/>
      <c r="C47" s="75"/>
      <c r="D47" s="75"/>
      <c r="E47" s="75"/>
      <c r="F47" s="75"/>
      <c r="G47" s="30">
        <f>G46*0.1</f>
        <v>62340</v>
      </c>
    </row>
    <row r="48" spans="1:8" s="3" customFormat="1" ht="15" customHeight="1">
      <c r="A48" s="75" t="s">
        <v>129</v>
      </c>
      <c r="B48" s="75"/>
      <c r="C48" s="75"/>
      <c r="D48" s="75"/>
      <c r="E48" s="75"/>
      <c r="F48" s="75"/>
      <c r="G48" s="30">
        <f>G47*0.055</f>
        <v>3428.7</v>
      </c>
    </row>
    <row r="49" spans="1:7" s="3" customFormat="1" ht="15" customHeight="1">
      <c r="A49" s="100" t="s">
        <v>130</v>
      </c>
      <c r="B49" s="100"/>
      <c r="C49" s="100"/>
      <c r="D49" s="100"/>
      <c r="E49" s="100"/>
      <c r="F49" s="100"/>
      <c r="G49" s="31">
        <f>SUM(G46:G48)</f>
        <v>689168.7</v>
      </c>
    </row>
  </sheetData>
  <mergeCells count="30">
    <mergeCell ref="A46:F46"/>
    <mergeCell ref="A47:F47"/>
    <mergeCell ref="A48:F48"/>
    <mergeCell ref="A49:F49"/>
    <mergeCell ref="A9:A14"/>
    <mergeCell ref="A17:A18"/>
    <mergeCell ref="B9:B14"/>
    <mergeCell ref="A25:B26"/>
    <mergeCell ref="A35:B36"/>
    <mergeCell ref="A37:B38"/>
    <mergeCell ref="A22:B23"/>
    <mergeCell ref="A27:B29"/>
    <mergeCell ref="A31:B32"/>
    <mergeCell ref="A33:B34"/>
    <mergeCell ref="A15:B16"/>
    <mergeCell ref="A41:B41"/>
    <mergeCell ref="A42:F42"/>
    <mergeCell ref="A43:B43"/>
    <mergeCell ref="A44:B44"/>
    <mergeCell ref="A45:B45"/>
    <mergeCell ref="A21:B21"/>
    <mergeCell ref="A24:B24"/>
    <mergeCell ref="A30:B30"/>
    <mergeCell ref="A39:F39"/>
    <mergeCell ref="A40:B40"/>
    <mergeCell ref="A1:C1"/>
    <mergeCell ref="B2:E2"/>
    <mergeCell ref="A7:B7"/>
    <mergeCell ref="A8:F8"/>
    <mergeCell ref="A20:F20"/>
  </mergeCells>
  <phoneticPr fontId="37" type="noConversion"/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Hotel</vt:lpstr>
      <vt:lpstr>希尔顿</vt:lpstr>
      <vt:lpstr>Hotel!Print_Area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黄倩</cp:lastModifiedBy>
  <cp:revision>1</cp:revision>
  <cp:lastPrinted>2018-05-10T02:41:47Z</cp:lastPrinted>
  <dcterms:created xsi:type="dcterms:W3CDTF">1996-12-17T01:32:42Z</dcterms:created>
  <dcterms:modified xsi:type="dcterms:W3CDTF">2018-05-10T02:42:23Z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