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alcCompleted="0" calcOnSave="0"/>
</workbook>
</file>

<file path=xl/sharedStrings.xml><?xml version="1.0" encoding="utf-8"?>
<sst xmlns="http://schemas.openxmlformats.org/spreadsheetml/2006/main" count="110">
  <si>
    <t>【借款报销单】</t>
  </si>
  <si>
    <t>团号：HMOA-181123-SXY600</t>
  </si>
  <si>
    <t>会议日期：11月23-12月2日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</si>
  <si>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</si>
  <si>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</si>
  <si>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</si>
  <si>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</si>
  <si>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</si>
  <si>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</si>
  <si>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</si>
  <si>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</si>
  <si>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</si>
  <si>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</si>
  <si>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</si>
  <si>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</si>
  <si>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</si>
  <si>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</si>
  <si>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</si>
  <si>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</si>
  <si>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</si>
  <si>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</si>
  <si>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</si>
  <si>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</si>
  <si>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</si>
  <si>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</si>
  <si>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</si>
  <si>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</si>
  <si>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</si>
  <si>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VIP司机领带</t>
  </si>
  <si>
    <t>尽量提供可用的原始发票，发票项目不可用的，且开票需要加收税点的可以不提供原始发票。网上交易均需提供交易截图。</t>
  </si>
  <si>
    <t>VIP车辆口罩</t>
  </si>
  <si>
    <t>闪送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</si>
  <si>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</si>
  <si>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</si>
  <si>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</si>
  <si>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</si>
  <si>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</si>
  <si>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欢迎信写字机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</si>
  <si>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</si>
  <si>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</si>
  <si>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</si>
  <si>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</si>
  <si>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</si>
  <si>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</si>
  <si>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</si>
  <si>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</si>
  <si>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</si>
  <si>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</si>
  <si>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</si>
  <si>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</si>
  <si>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</si>
  <si>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</si>
  <si>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</si>
  <si>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</si>
  <si>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</si>
  <si>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</si>
  <si>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</si>
  <si>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</si>
  <si>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</si>
  <si>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</si>
  <si>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</si>
  <si>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</si>
  <si>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业务经理</t>
  </si>
  <si>
    <t>发生地:</t>
  </si>
  <si>
    <t>北京、上海</t>
  </si>
  <si>
    <t>部门:</t>
  </si>
  <si>
    <t>上海事业部</t>
  </si>
  <si>
    <t>发生日期:</t>
  </si>
  <si>
    <t>11月23-12月2日</t>
  </si>
  <si>
    <t>报销日期:</t>
  </si>
  <si>
    <t>团号:</t>
  </si>
  <si>
    <t>HMOA-181123-SXY600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</si>
  <si>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</si>
  <si>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</si>
  <si>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</si>
  <si>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</si>
  <si>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</si>
  <si>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</si>
  <si>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</si>
  <si>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</si>
  <si>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</si>
  <si>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</si>
  <si>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首汽，住宿酒店-丽都皇冠</t>
  </si>
  <si>
    <t>滴滴，见行程单</t>
  </si>
  <si>
    <t>住宿费</t>
  </si>
  <si>
    <t>餐费</t>
  </si>
  <si>
    <t>23日中午 岑余、张筱青、姚艺婷、于畅、张羽</t>
  </si>
  <si>
    <t>23日中午 马可</t>
  </si>
  <si>
    <t>23日晚上 岑余，手机没电现金</t>
  </si>
  <si>
    <t>24日中午 岑余、陈佳伟</t>
  </si>
  <si>
    <t>.</t>
  </si>
  <si>
    <t>25日晚 岑余、陈佳伟</t>
  </si>
  <si>
    <t>29日 岑余</t>
  </si>
  <si>
    <t>30日中午 岑余、于畅、张筱青、王倩</t>
  </si>
  <si>
    <t>12月1日 岑余、张羽</t>
  </si>
  <si>
    <t>12月2日 岑余、张筱青、姚艺婷、于畅、张羽</t>
  </si>
  <si>
    <t>停车票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</si>
  <si>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</si>
  <si>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</si>
  <si>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</si>
  <si>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</si>
  <si>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</si>
  <si>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</si>
  <si>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</si>
  <si>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</si>
  <si>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</si>
  <si>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</si>
  <si>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11月24-11月25</t>
  </si>
  <si>
    <t>11月26-11月30日</t>
  </si>
  <si>
    <t>12月1日-12月2日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</si>
</sst>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#,##0.00;[Red]#,##0.00"/>
    <numFmt numFmtId="178" formatCode="#,##0.00_ "/>
    <numFmt numFmtId="179" formatCode="#,##0.00_);[Red]\(#,##0.00\)"/>
    <numFmt numFmtId="180" formatCode="0.00_ 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34" borderId="22" applyNumberFormat="0" applyAlignment="0" applyProtection="0">
      <alignment vertical="center"/>
    </xf>
    <xf numFmtId="0" fontId="27" fillId="34" borderId="17" applyNumberFormat="0" applyAlignment="0" applyProtection="0">
      <alignment vertical="center"/>
    </xf>
    <xf numFmtId="0" fontId="28" fillId="35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3" fillId="0" borderId="6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3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798830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view="pageBreakPreview" zoomScaleNormal="100" zoomScaleSheetLayoutView="100" workbookViewId="0">
      <selection activeCell="I49" sqref="I49"/>
    </sheetView>
  </sheetViews>
  <sheetFormatPr defaultColWidth="9" defaultRowHeight="21" customHeight="1"/>
  <cols>
    <col min="1" max="1" width="9" style="66"/>
    <col min="2" max="2" width="16.75" customWidth="1"/>
    <col min="3" max="3" width="9" style="67"/>
    <col min="6" max="7" width="10.7777777777778"/>
    <col min="8" max="8" width="11.8888888888889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1"/>
      <c r="J2" s="101"/>
      <c r="K2" s="101"/>
      <c r="L2" s="101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>F8+G8</f>
        <v>0</v>
      </c>
      <c r="I8" s="102"/>
      <c r="J8" s="103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>F9+G9</f>
        <v>0</v>
      </c>
      <c r="I9" s="102"/>
      <c r="J9" s="104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>F10+G10</f>
        <v>0</v>
      </c>
      <c r="I10" s="102"/>
      <c r="J10" s="104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>F11+G11</f>
        <v>0</v>
      </c>
      <c r="I11" s="102"/>
      <c r="J11" s="104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>F12+G12</f>
        <v>0</v>
      </c>
      <c r="I12" s="102"/>
      <c r="J12" s="104"/>
    </row>
    <row r="13" s="65" customFormat="1" customHeight="1" spans="1:10">
      <c r="A13" s="80"/>
      <c r="B13" s="81" t="s">
        <v>17</v>
      </c>
      <c r="C13" s="82">
        <f>SUM(C8)</f>
        <v>0</v>
      </c>
      <c r="D13" s="82">
        <f>SUM(D8)</f>
        <v>0</v>
      </c>
      <c r="E13" s="82">
        <f>SUM(E8)</f>
        <v>0</v>
      </c>
      <c r="F13" s="82">
        <f>SUM(F8:F12)</f>
        <v>0</v>
      </c>
      <c r="G13" s="82">
        <f t="shared" ref="G13:H13" si="0">SUM(G8:G12)</f>
        <v>0</v>
      </c>
      <c r="H13" s="82">
        <f t="shared" si="0"/>
        <v>0</v>
      </c>
      <c r="I13" s="105"/>
      <c r="J13" s="106"/>
    </row>
    <row r="14" customHeight="1" spans="1:10">
      <c r="A14" s="83">
        <v>2</v>
      </c>
      <c r="B14" s="84" t="s">
        <v>18</v>
      </c>
      <c r="C14" s="85">
        <v>0</v>
      </c>
      <c r="D14" s="83"/>
      <c r="E14" s="85">
        <f>C14*D14</f>
        <v>0</v>
      </c>
      <c r="F14" s="78">
        <v>0</v>
      </c>
      <c r="G14" s="78">
        <v>0</v>
      </c>
      <c r="H14" s="78">
        <f>F14+G14</f>
        <v>0</v>
      </c>
      <c r="I14" s="102"/>
      <c r="J14" s="103" t="s">
        <v>19</v>
      </c>
    </row>
    <row r="15" customHeight="1" spans="1:10">
      <c r="A15" s="86"/>
      <c r="B15" s="87"/>
      <c r="C15" s="88"/>
      <c r="D15" s="86"/>
      <c r="E15" s="88"/>
      <c r="F15" s="78">
        <v>0</v>
      </c>
      <c r="G15" s="78">
        <v>0</v>
      </c>
      <c r="H15" s="78">
        <f t="shared" ref="H15" si="1">F15+G15</f>
        <v>0</v>
      </c>
      <c r="I15" s="102"/>
      <c r="J15" s="104"/>
    </row>
    <row r="16" s="65" customFormat="1" customHeight="1" spans="1:10">
      <c r="A16" s="80"/>
      <c r="B16" s="81" t="s">
        <v>20</v>
      </c>
      <c r="C16" s="82">
        <f>SUM(C14)</f>
        <v>0</v>
      </c>
      <c r="D16" s="82">
        <f>SUM(D14)</f>
        <v>0</v>
      </c>
      <c r="E16" s="82">
        <f>SUM(E14)</f>
        <v>0</v>
      </c>
      <c r="F16" s="82">
        <f>SUM(F14:F15)</f>
        <v>0</v>
      </c>
      <c r="G16" s="82">
        <f>SUM(G14:G15)</f>
        <v>0</v>
      </c>
      <c r="H16" s="82">
        <f>SUM(H14:H15)</f>
        <v>0</v>
      </c>
      <c r="I16" s="105"/>
      <c r="J16" s="106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>C17*D17</f>
        <v>0</v>
      </c>
      <c r="F17" s="78">
        <v>0</v>
      </c>
      <c r="G17" s="78">
        <v>0</v>
      </c>
      <c r="H17" s="78">
        <f>F17+G17</f>
        <v>0</v>
      </c>
      <c r="I17" s="102"/>
      <c r="J17" s="107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>F18+G18</f>
        <v>0</v>
      </c>
      <c r="I18" s="102"/>
      <c r="J18" s="108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>F19+G19</f>
        <v>0</v>
      </c>
      <c r="I19" s="102"/>
      <c r="J19" s="108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ref="H20:H27" si="2">F20+G20</f>
        <v>0</v>
      </c>
      <c r="I20" s="102"/>
      <c r="J20" s="108"/>
    </row>
    <row r="21" s="65" customFormat="1" customHeight="1" spans="1:10">
      <c r="A21" s="80"/>
      <c r="B21" s="81" t="s">
        <v>23</v>
      </c>
      <c r="C21" s="82">
        <f>SUM(C17)</f>
        <v>0</v>
      </c>
      <c r="D21" s="82">
        <f t="shared" ref="D21:E21" si="3">SUM(D17)</f>
        <v>0</v>
      </c>
      <c r="E21" s="82">
        <f t="shared" si="3"/>
        <v>0</v>
      </c>
      <c r="F21" s="82">
        <f>SUM(F17:F20)</f>
        <v>0</v>
      </c>
      <c r="G21" s="82">
        <f t="shared" ref="G21:H21" si="4">SUM(G17:G20)</f>
        <v>0</v>
      </c>
      <c r="H21" s="82">
        <f t="shared" si="4"/>
        <v>0</v>
      </c>
      <c r="I21" s="105"/>
      <c r="J21" s="109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>C22*D22</f>
        <v>0</v>
      </c>
      <c r="F22" s="78">
        <v>0</v>
      </c>
      <c r="G22" s="78">
        <v>0</v>
      </c>
      <c r="H22" s="78">
        <f t="shared" si="2"/>
        <v>0</v>
      </c>
      <c r="I22" s="102"/>
      <c r="J22" s="107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2"/>
        <v>0</v>
      </c>
      <c r="I23" s="102"/>
      <c r="J23" s="108"/>
    </row>
    <row r="24" s="65" customFormat="1" customHeight="1" spans="1:10">
      <c r="A24" s="80"/>
      <c r="B24" s="81" t="s">
        <v>26</v>
      </c>
      <c r="C24" s="82">
        <f>SUM(C22)</f>
        <v>0</v>
      </c>
      <c r="D24" s="82">
        <f t="shared" ref="D24:E24" si="5">SUM(D22)</f>
        <v>0</v>
      </c>
      <c r="E24" s="82">
        <f t="shared" si="5"/>
        <v>0</v>
      </c>
      <c r="F24" s="82">
        <f>SUM(F22:F23)</f>
        <v>0</v>
      </c>
      <c r="G24" s="82">
        <f t="shared" ref="G24:H24" si="6">SUM(G22:G23)</f>
        <v>0</v>
      </c>
      <c r="H24" s="82">
        <f t="shared" si="6"/>
        <v>0</v>
      </c>
      <c r="I24" s="105"/>
      <c r="J24" s="109"/>
    </row>
    <row r="25" customHeight="1" spans="1:10">
      <c r="A25" s="83">
        <v>5</v>
      </c>
      <c r="B25" s="84" t="s">
        <v>27</v>
      </c>
      <c r="C25" s="85">
        <v>0</v>
      </c>
      <c r="D25" s="83"/>
      <c r="E25" s="85">
        <f>C25*D25</f>
        <v>0</v>
      </c>
      <c r="F25" s="78">
        <v>297</v>
      </c>
      <c r="G25" s="78">
        <v>0</v>
      </c>
      <c r="H25" s="89">
        <f t="shared" si="2"/>
        <v>297</v>
      </c>
      <c r="I25" s="102" t="s">
        <v>28</v>
      </c>
      <c r="J25" s="103" t="s">
        <v>29</v>
      </c>
    </row>
    <row r="26" customHeight="1" spans="1:10">
      <c r="A26" s="90"/>
      <c r="B26" s="91"/>
      <c r="C26" s="92"/>
      <c r="D26" s="90"/>
      <c r="E26" s="92"/>
      <c r="F26" s="78">
        <v>397.8</v>
      </c>
      <c r="G26" s="78">
        <v>0</v>
      </c>
      <c r="H26" s="89">
        <f t="shared" si="2"/>
        <v>397.8</v>
      </c>
      <c r="I26" s="102" t="s">
        <v>30</v>
      </c>
      <c r="J26" s="104"/>
    </row>
    <row r="27" customHeight="1" spans="1:10">
      <c r="A27" s="90"/>
      <c r="B27" s="91"/>
      <c r="C27" s="92"/>
      <c r="D27" s="90"/>
      <c r="E27" s="92"/>
      <c r="F27" s="78">
        <v>0</v>
      </c>
      <c r="G27" s="78">
        <v>130</v>
      </c>
      <c r="H27" s="89">
        <f t="shared" si="2"/>
        <v>130</v>
      </c>
      <c r="I27" s="102" t="s">
        <v>30</v>
      </c>
      <c r="J27" s="104"/>
    </row>
    <row r="28" customHeight="1" spans="1:10">
      <c r="A28" s="86"/>
      <c r="B28" s="87"/>
      <c r="C28" s="88"/>
      <c r="D28" s="86"/>
      <c r="E28" s="88"/>
      <c r="F28" s="78">
        <v>42</v>
      </c>
      <c r="G28" s="78">
        <v>0</v>
      </c>
      <c r="H28" s="89">
        <f t="shared" ref="H28" si="7">F28+G28</f>
        <v>42</v>
      </c>
      <c r="I28" s="102" t="s">
        <v>31</v>
      </c>
      <c r="J28" s="104"/>
    </row>
    <row r="29" s="65" customFormat="1" customHeight="1" spans="1:10">
      <c r="A29" s="80"/>
      <c r="B29" s="81" t="s">
        <v>32</v>
      </c>
      <c r="C29" s="82">
        <f>SUM(C25)</f>
        <v>0</v>
      </c>
      <c r="D29" s="82">
        <f t="shared" ref="D29:E29" si="8">SUM(D25)</f>
        <v>0</v>
      </c>
      <c r="E29" s="82">
        <f t="shared" si="8"/>
        <v>0</v>
      </c>
      <c r="F29" s="82">
        <f>SUM(F25:F28)</f>
        <v>736.8</v>
      </c>
      <c r="G29" s="82">
        <f>SUM(G25:G28)</f>
        <v>130</v>
      </c>
      <c r="H29" s="82">
        <f>SUM(H25:H28)</f>
        <v>866.8</v>
      </c>
      <c r="I29" s="105"/>
      <c r="J29" s="106"/>
    </row>
    <row r="30" customHeight="1" spans="1:10">
      <c r="A30" s="76">
        <v>6</v>
      </c>
      <c r="B30" s="77" t="s">
        <v>33</v>
      </c>
      <c r="C30" s="78">
        <v>0</v>
      </c>
      <c r="D30" s="79"/>
      <c r="E30" s="78">
        <f>C30*D30</f>
        <v>0</v>
      </c>
      <c r="F30" s="78">
        <v>0</v>
      </c>
      <c r="G30" s="78">
        <v>0</v>
      </c>
      <c r="H30" s="78">
        <f t="shared" ref="H30:H35" si="9">F30+G30</f>
        <v>0</v>
      </c>
      <c r="I30" s="102"/>
      <c r="J30" s="103" t="s">
        <v>34</v>
      </c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9"/>
        <v>0</v>
      </c>
      <c r="I31" s="102"/>
      <c r="J31" s="108"/>
    </row>
    <row r="32" customHeight="1" spans="1:10">
      <c r="A32" s="76"/>
      <c r="B32" s="77"/>
      <c r="C32" s="78"/>
      <c r="D32" s="79"/>
      <c r="E32" s="78"/>
      <c r="F32" s="78">
        <v>0</v>
      </c>
      <c r="G32" s="78">
        <v>0</v>
      </c>
      <c r="H32" s="78">
        <f t="shared" si="9"/>
        <v>0</v>
      </c>
      <c r="I32" s="102"/>
      <c r="J32" s="108"/>
    </row>
    <row r="33" customHeight="1" spans="1:10">
      <c r="A33" s="76"/>
      <c r="B33" s="77"/>
      <c r="C33" s="78"/>
      <c r="D33" s="79"/>
      <c r="E33" s="78"/>
      <c r="F33" s="78">
        <v>0</v>
      </c>
      <c r="G33" s="78">
        <v>0</v>
      </c>
      <c r="H33" s="78">
        <f t="shared" si="9"/>
        <v>0</v>
      </c>
      <c r="I33" s="102"/>
      <c r="J33" s="108"/>
    </row>
    <row r="34" s="65" customFormat="1" customHeight="1" spans="1:10">
      <c r="A34" s="80"/>
      <c r="B34" s="81" t="s">
        <v>35</v>
      </c>
      <c r="C34" s="82">
        <f>SUM(C30)</f>
        <v>0</v>
      </c>
      <c r="D34" s="82">
        <f t="shared" ref="D34:E34" si="10">SUM(D30)</f>
        <v>0</v>
      </c>
      <c r="E34" s="82">
        <f t="shared" si="10"/>
        <v>0</v>
      </c>
      <c r="F34" s="82">
        <f>SUM(F30:F33)</f>
        <v>0</v>
      </c>
      <c r="G34" s="82">
        <f t="shared" ref="G34:H34" si="11">SUM(G30:G33)</f>
        <v>0</v>
      </c>
      <c r="H34" s="82">
        <f t="shared" si="11"/>
        <v>0</v>
      </c>
      <c r="I34" s="105"/>
      <c r="J34" s="109"/>
    </row>
    <row r="35" customHeight="1" spans="1:10">
      <c r="A35" s="76">
        <v>7</v>
      </c>
      <c r="B35" s="77" t="s">
        <v>36</v>
      </c>
      <c r="C35" s="78">
        <v>0</v>
      </c>
      <c r="D35" s="79"/>
      <c r="E35" s="78">
        <f>C35*D35</f>
        <v>0</v>
      </c>
      <c r="F35" s="78">
        <v>0</v>
      </c>
      <c r="G35" s="78">
        <v>1188</v>
      </c>
      <c r="H35" s="89">
        <f t="shared" si="9"/>
        <v>1188</v>
      </c>
      <c r="I35" s="102" t="s">
        <v>37</v>
      </c>
      <c r="J35" s="110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v>0</v>
      </c>
      <c r="I36" s="102"/>
      <c r="J36" s="111"/>
    </row>
    <row r="37" customHeight="1" spans="1:10">
      <c r="A37" s="76"/>
      <c r="B37" s="77"/>
      <c r="C37" s="78"/>
      <c r="D37" s="79"/>
      <c r="E37" s="78"/>
      <c r="F37" s="78">
        <v>0</v>
      </c>
      <c r="G37" s="78">
        <v>0</v>
      </c>
      <c r="H37" s="78">
        <f>F37+G37</f>
        <v>0</v>
      </c>
      <c r="I37" s="102"/>
      <c r="J37" s="111"/>
    </row>
    <row r="38" customHeight="1" spans="1:10">
      <c r="A38" s="76"/>
      <c r="B38" s="77"/>
      <c r="C38" s="78"/>
      <c r="D38" s="79"/>
      <c r="E38" s="78"/>
      <c r="F38" s="78">
        <v>0</v>
      </c>
      <c r="G38" s="78">
        <v>0</v>
      </c>
      <c r="H38" s="78">
        <f>F38+G38</f>
        <v>0</v>
      </c>
      <c r="I38" s="102"/>
      <c r="J38" s="111"/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>F39+G39</f>
        <v>0</v>
      </c>
      <c r="I39" s="102"/>
      <c r="J39" s="111"/>
    </row>
    <row r="40" customHeight="1" spans="1:10">
      <c r="A40" s="76"/>
      <c r="B40" s="77"/>
      <c r="C40" s="78"/>
      <c r="D40" s="79"/>
      <c r="E40" s="78"/>
      <c r="F40" s="78">
        <v>0</v>
      </c>
      <c r="G40" s="78">
        <v>0</v>
      </c>
      <c r="H40" s="78">
        <f>F40+G40</f>
        <v>0</v>
      </c>
      <c r="I40" s="102"/>
      <c r="J40" s="111"/>
    </row>
    <row r="41" s="65" customFormat="1" customHeight="1" spans="1:10">
      <c r="A41" s="80"/>
      <c r="B41" s="81" t="s">
        <v>38</v>
      </c>
      <c r="C41" s="82">
        <f>SUM(C35)</f>
        <v>0</v>
      </c>
      <c r="D41" s="82">
        <f t="shared" ref="D41:E41" si="12">SUM(D35)</f>
        <v>0</v>
      </c>
      <c r="E41" s="82">
        <f t="shared" si="12"/>
        <v>0</v>
      </c>
      <c r="F41" s="82">
        <f>SUM(F35:F40)</f>
        <v>0</v>
      </c>
      <c r="G41" s="82">
        <f>SUM(G35:G40)</f>
        <v>1188</v>
      </c>
      <c r="H41" s="82">
        <f>SUM(H35:H40)</f>
        <v>1188</v>
      </c>
      <c r="I41" s="105"/>
      <c r="J41" s="112"/>
    </row>
    <row r="42" customHeight="1" spans="1:10">
      <c r="A42" s="76">
        <v>8</v>
      </c>
      <c r="B42" s="77" t="s">
        <v>39</v>
      </c>
      <c r="C42" s="78">
        <v>0</v>
      </c>
      <c r="D42" s="79"/>
      <c r="E42" s="78">
        <f>C42*D42</f>
        <v>0</v>
      </c>
      <c r="F42" s="78">
        <v>0</v>
      </c>
      <c r="G42" s="78">
        <v>0</v>
      </c>
      <c r="H42" s="78">
        <f>F42+G42</f>
        <v>0</v>
      </c>
      <c r="I42" s="102"/>
      <c r="J42" s="107" t="s">
        <v>40</v>
      </c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>F43+G43</f>
        <v>0</v>
      </c>
      <c r="I43" s="102"/>
      <c r="J43" s="108"/>
    </row>
    <row r="44" s="65" customFormat="1" customHeight="1" spans="1:10">
      <c r="A44" s="80"/>
      <c r="B44" s="81" t="s">
        <v>41</v>
      </c>
      <c r="C44" s="82">
        <f>SUM(C42)</f>
        <v>0</v>
      </c>
      <c r="D44" s="82">
        <f t="shared" ref="D44:E44" si="13">SUM(D42)</f>
        <v>0</v>
      </c>
      <c r="E44" s="82">
        <f t="shared" si="13"/>
        <v>0</v>
      </c>
      <c r="F44" s="82">
        <f>SUM(F42:F43)</f>
        <v>0</v>
      </c>
      <c r="G44" s="82">
        <f t="shared" ref="G44:H44" si="14">SUM(G42:G43)</f>
        <v>0</v>
      </c>
      <c r="H44" s="82">
        <f t="shared" si="14"/>
        <v>0</v>
      </c>
      <c r="I44" s="105"/>
      <c r="J44" s="109"/>
    </row>
    <row r="45" customHeight="1" spans="1:10">
      <c r="A45" s="76">
        <v>9</v>
      </c>
      <c r="B45" s="77" t="s">
        <v>42</v>
      </c>
      <c r="C45" s="78">
        <v>0</v>
      </c>
      <c r="D45" s="79"/>
      <c r="E45" s="78">
        <f>C45*D45</f>
        <v>0</v>
      </c>
      <c r="F45" s="78">
        <v>0</v>
      </c>
      <c r="G45" s="78">
        <v>0</v>
      </c>
      <c r="H45" s="78">
        <f>F45+G45</f>
        <v>0</v>
      </c>
      <c r="I45" s="102"/>
      <c r="J45" s="103" t="s">
        <v>43</v>
      </c>
    </row>
    <row r="46" customHeight="1" spans="1:10">
      <c r="A46" s="76"/>
      <c r="B46" s="77"/>
      <c r="C46" s="78"/>
      <c r="D46" s="79"/>
      <c r="E46" s="78"/>
      <c r="F46" s="78">
        <v>0</v>
      </c>
      <c r="G46" s="78">
        <v>0</v>
      </c>
      <c r="H46" s="78">
        <f>F46+G46</f>
        <v>0</v>
      </c>
      <c r="I46" s="102"/>
      <c r="J46" s="104"/>
    </row>
    <row r="47" customHeight="1" spans="1:10">
      <c r="A47" s="76"/>
      <c r="B47" s="77"/>
      <c r="C47" s="78"/>
      <c r="D47" s="79"/>
      <c r="E47" s="78"/>
      <c r="F47" s="78">
        <v>0</v>
      </c>
      <c r="G47" s="78">
        <v>0</v>
      </c>
      <c r="H47" s="78">
        <f>F47+G47</f>
        <v>0</v>
      </c>
      <c r="I47" s="102"/>
      <c r="J47" s="104"/>
    </row>
    <row r="48" s="65" customFormat="1" customHeight="1" spans="1:10">
      <c r="A48" s="80"/>
      <c r="B48" s="81" t="s">
        <v>44</v>
      </c>
      <c r="C48" s="82">
        <f>SUM(C45)</f>
        <v>0</v>
      </c>
      <c r="D48" s="82">
        <f t="shared" ref="D48:E48" si="15">SUM(D45)</f>
        <v>0</v>
      </c>
      <c r="E48" s="82">
        <f t="shared" si="15"/>
        <v>0</v>
      </c>
      <c r="F48" s="82">
        <f>SUM(F45:F47)</f>
        <v>0</v>
      </c>
      <c r="G48" s="82">
        <f t="shared" ref="G48:H48" si="16">SUM(G45:G47)</f>
        <v>0</v>
      </c>
      <c r="H48" s="82">
        <f t="shared" si="16"/>
        <v>0</v>
      </c>
      <c r="I48" s="105"/>
      <c r="J48" s="106"/>
    </row>
    <row r="49" customHeight="1" spans="1:10">
      <c r="A49" s="83">
        <v>10</v>
      </c>
      <c r="B49" s="77" t="s">
        <v>45</v>
      </c>
      <c r="C49" s="78">
        <v>0</v>
      </c>
      <c r="D49" s="79"/>
      <c r="E49" s="78">
        <f>C49*D49</f>
        <v>0</v>
      </c>
      <c r="F49" s="78">
        <v>71</v>
      </c>
      <c r="G49" s="78">
        <v>0</v>
      </c>
      <c r="H49" s="89">
        <f>F49+G49</f>
        <v>71</v>
      </c>
      <c r="I49" s="102" t="s">
        <v>46</v>
      </c>
      <c r="J49" s="110"/>
    </row>
    <row r="50" customHeight="1" spans="1:10">
      <c r="A50" s="90"/>
      <c r="B50" s="77"/>
      <c r="C50" s="78"/>
      <c r="D50" s="79"/>
      <c r="E50" s="78"/>
      <c r="F50" s="78">
        <v>0</v>
      </c>
      <c r="G50" s="78">
        <v>0</v>
      </c>
      <c r="H50" s="78">
        <f t="shared" ref="H50:H55" si="17">F50+G50</f>
        <v>0</v>
      </c>
      <c r="I50" s="102"/>
      <c r="J50" s="111"/>
    </row>
    <row r="51" customHeight="1" spans="1:10">
      <c r="A51" s="90"/>
      <c r="B51" s="77"/>
      <c r="C51" s="78"/>
      <c r="D51" s="79"/>
      <c r="E51" s="78"/>
      <c r="F51" s="78">
        <v>0</v>
      </c>
      <c r="G51" s="78">
        <v>0</v>
      </c>
      <c r="H51" s="78">
        <f t="shared" si="17"/>
        <v>0</v>
      </c>
      <c r="I51" s="102"/>
      <c r="J51" s="111"/>
    </row>
    <row r="52" customHeight="1" spans="1:10">
      <c r="A52" s="90"/>
      <c r="B52" s="77"/>
      <c r="C52" s="78"/>
      <c r="D52" s="79"/>
      <c r="E52" s="78"/>
      <c r="F52" s="78">
        <v>0</v>
      </c>
      <c r="G52" s="78">
        <v>0</v>
      </c>
      <c r="H52" s="78">
        <f t="shared" si="17"/>
        <v>0</v>
      </c>
      <c r="I52" s="102"/>
      <c r="J52" s="111"/>
    </row>
    <row r="53" customHeight="1" spans="1:10">
      <c r="A53" s="90"/>
      <c r="B53" s="77"/>
      <c r="C53" s="78"/>
      <c r="D53" s="79"/>
      <c r="E53" s="78"/>
      <c r="F53" s="78">
        <v>0</v>
      </c>
      <c r="G53" s="78">
        <v>0</v>
      </c>
      <c r="H53" s="78">
        <f t="shared" si="17"/>
        <v>0</v>
      </c>
      <c r="I53" s="102"/>
      <c r="J53" s="111"/>
    </row>
    <row r="54" customHeight="1" spans="1:10">
      <c r="A54" s="90"/>
      <c r="B54" s="77"/>
      <c r="C54" s="78"/>
      <c r="D54" s="79"/>
      <c r="E54" s="78"/>
      <c r="F54" s="78">
        <v>0</v>
      </c>
      <c r="G54" s="78">
        <v>0</v>
      </c>
      <c r="H54" s="78">
        <f t="shared" si="17"/>
        <v>0</v>
      </c>
      <c r="I54" s="102"/>
      <c r="J54" s="111"/>
    </row>
    <row r="55" customHeight="1" spans="1:10">
      <c r="A55" s="86"/>
      <c r="B55" s="77"/>
      <c r="C55" s="78"/>
      <c r="D55" s="79"/>
      <c r="E55" s="78"/>
      <c r="F55" s="78">
        <v>0</v>
      </c>
      <c r="G55" s="78">
        <v>0</v>
      </c>
      <c r="H55" s="78">
        <f t="shared" si="17"/>
        <v>0</v>
      </c>
      <c r="I55" s="102"/>
      <c r="J55" s="111"/>
    </row>
    <row r="56" s="65" customFormat="1" customHeight="1" spans="1:10">
      <c r="A56" s="80"/>
      <c r="B56" s="81" t="s">
        <v>47</v>
      </c>
      <c r="C56" s="82">
        <f>SUM(C49)</f>
        <v>0</v>
      </c>
      <c r="D56" s="82">
        <f t="shared" ref="D56:E56" si="18">SUM(D49)</f>
        <v>0</v>
      </c>
      <c r="E56" s="82">
        <f t="shared" si="18"/>
        <v>0</v>
      </c>
      <c r="F56" s="82">
        <f>SUM(F49:F55)</f>
        <v>71</v>
      </c>
      <c r="G56" s="82">
        <f t="shared" ref="G56:H56" si="19">SUM(G49:G55)</f>
        <v>0</v>
      </c>
      <c r="H56" s="82">
        <f t="shared" si="19"/>
        <v>71</v>
      </c>
      <c r="I56" s="105"/>
      <c r="J56" s="112"/>
    </row>
    <row r="57" customHeight="1" spans="1:10">
      <c r="A57" s="80"/>
      <c r="B57" s="81" t="s">
        <v>48</v>
      </c>
      <c r="C57" s="82">
        <f>SUM(C56,C48,C44,C41,C34,C29,C24,C21,C16,C13)</f>
        <v>0</v>
      </c>
      <c r="D57" s="82">
        <f t="shared" ref="D57:H57" si="20">SUM(D56,D48,D44,D41,D34,D29,D24,D21,D16,D13)</f>
        <v>0</v>
      </c>
      <c r="E57" s="82">
        <f t="shared" si="20"/>
        <v>0</v>
      </c>
      <c r="F57" s="82">
        <f t="shared" si="20"/>
        <v>807.8</v>
      </c>
      <c r="G57" s="82">
        <f t="shared" si="20"/>
        <v>1318</v>
      </c>
      <c r="H57" s="82">
        <f t="shared" si="20"/>
        <v>2125.8</v>
      </c>
      <c r="I57" s="105"/>
      <c r="J57" s="113"/>
    </row>
    <row r="61" customHeight="1" spans="1:9">
      <c r="A61" s="93" t="s">
        <v>49</v>
      </c>
      <c r="B61" s="94"/>
      <c r="C61" s="95" t="s">
        <v>50</v>
      </c>
      <c r="D61" s="95"/>
      <c r="E61" s="95" t="s">
        <v>51</v>
      </c>
      <c r="F61" s="95"/>
      <c r="G61" s="95" t="s">
        <v>52</v>
      </c>
      <c r="H61" s="95"/>
      <c r="I61" s="114" t="s">
        <v>53</v>
      </c>
    </row>
    <row r="62" customHeight="1" spans="1:9">
      <c r="A62" s="96">
        <f>E57</f>
        <v>0</v>
      </c>
      <c r="B62" s="97"/>
      <c r="C62" s="97">
        <f>H57</f>
        <v>2125.8</v>
      </c>
      <c r="D62" s="97"/>
      <c r="E62" s="97">
        <f>F57</f>
        <v>807.8</v>
      </c>
      <c r="F62" s="97"/>
      <c r="G62" s="97">
        <f>G57</f>
        <v>1318</v>
      </c>
      <c r="H62" s="97"/>
      <c r="I62" s="115">
        <f>A62-C62</f>
        <v>-2125.8</v>
      </c>
    </row>
    <row r="64" customHeight="1" spans="1:9">
      <c r="A64" s="98" t="s">
        <v>54</v>
      </c>
      <c r="B64" s="99" t="s">
        <v>55</v>
      </c>
      <c r="C64" s="100" t="s">
        <v>56</v>
      </c>
      <c r="D64" s="98"/>
      <c r="E64" s="98" t="s">
        <v>57</v>
      </c>
      <c r="F64" s="98"/>
      <c r="G64" s="98" t="s">
        <v>58</v>
      </c>
      <c r="H64" s="98"/>
      <c r="I64" s="9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8"/>
    <mergeCell ref="A30:A33"/>
    <mergeCell ref="A35:A40"/>
    <mergeCell ref="A42:A43"/>
    <mergeCell ref="A45:A47"/>
    <mergeCell ref="A49:A55"/>
    <mergeCell ref="B6:B7"/>
    <mergeCell ref="B8:B12"/>
    <mergeCell ref="B14:B15"/>
    <mergeCell ref="B17:B20"/>
    <mergeCell ref="B22:B23"/>
    <mergeCell ref="B25:B28"/>
    <mergeCell ref="B30:B33"/>
    <mergeCell ref="B35:B40"/>
    <mergeCell ref="B42:B43"/>
    <mergeCell ref="B45:B47"/>
    <mergeCell ref="B49:B55"/>
    <mergeCell ref="C8:C12"/>
    <mergeCell ref="C14:C15"/>
    <mergeCell ref="C17:C20"/>
    <mergeCell ref="C22:C23"/>
    <mergeCell ref="C25:C28"/>
    <mergeCell ref="C30:C33"/>
    <mergeCell ref="C35:C40"/>
    <mergeCell ref="C42:C43"/>
    <mergeCell ref="C45:C47"/>
    <mergeCell ref="C49:C55"/>
    <mergeCell ref="D8:D12"/>
    <mergeCell ref="D14:D15"/>
    <mergeCell ref="D17:D20"/>
    <mergeCell ref="D22:D23"/>
    <mergeCell ref="D25:D28"/>
    <mergeCell ref="D30:D33"/>
    <mergeCell ref="D35:D40"/>
    <mergeCell ref="D42:D43"/>
    <mergeCell ref="D45:D47"/>
    <mergeCell ref="D49:D55"/>
    <mergeCell ref="E8:E12"/>
    <mergeCell ref="E14:E15"/>
    <mergeCell ref="E17:E20"/>
    <mergeCell ref="E22:E23"/>
    <mergeCell ref="E25:E28"/>
    <mergeCell ref="E30:E33"/>
    <mergeCell ref="E35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29"/>
    <mergeCell ref="J30:J34"/>
    <mergeCell ref="J35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view="pageBreakPreview" zoomScaleNormal="100" zoomScaleSheetLayoutView="100" topLeftCell="A29" workbookViewId="0">
      <selection activeCell="H46" sqref="H46"/>
    </sheetView>
  </sheetViews>
  <sheetFormatPr defaultColWidth="9" defaultRowHeight="14.4"/>
  <cols>
    <col min="1" max="1" width="1.5" customWidth="1"/>
    <col min="2" max="2" width="2.25" customWidth="1"/>
    <col min="3" max="3" width="3.88888888888889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4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46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47"/>
      <c r="J7" s="48">
        <v>43437</v>
      </c>
      <c r="K7" s="4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9"/>
      <c r="J8" s="15" t="s">
        <v>71</v>
      </c>
      <c r="K8" s="5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3318</v>
      </c>
      <c r="H11" s="25">
        <v>3318</v>
      </c>
      <c r="I11" s="51"/>
      <c r="J11" s="52"/>
      <c r="K11" s="53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8"/>
      <c r="G12" s="25">
        <v>40.07</v>
      </c>
      <c r="H12" s="25">
        <v>40.07</v>
      </c>
      <c r="I12" s="51"/>
      <c r="J12" s="52"/>
      <c r="K12" s="53" t="s">
        <v>82</v>
      </c>
    </row>
    <row r="13" ht="20.1" customHeight="1" spans="2:11">
      <c r="B13" s="22">
        <v>3</v>
      </c>
      <c r="C13" s="23"/>
      <c r="D13" s="26"/>
      <c r="E13" s="29"/>
      <c r="F13" s="30"/>
      <c r="G13" s="25">
        <v>1355.59</v>
      </c>
      <c r="H13" s="25">
        <v>1355.59</v>
      </c>
      <c r="I13" s="51"/>
      <c r="J13" s="52"/>
      <c r="K13" s="53" t="s">
        <v>83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51"/>
      <c r="J14" s="52"/>
      <c r="K14" s="53" t="s">
        <v>80</v>
      </c>
    </row>
    <row r="15" ht="26.4" spans="2:11">
      <c r="B15" s="22">
        <v>5</v>
      </c>
      <c r="C15" s="23"/>
      <c r="D15" s="26"/>
      <c r="E15" s="27" t="s">
        <v>85</v>
      </c>
      <c r="F15" s="28"/>
      <c r="G15" s="25">
        <v>205</v>
      </c>
      <c r="H15" s="31"/>
      <c r="I15" s="51">
        <v>205</v>
      </c>
      <c r="J15" s="52"/>
      <c r="K15" s="54" t="s">
        <v>86</v>
      </c>
    </row>
    <row r="16" ht="20.1" customHeight="1" spans="2:11">
      <c r="B16" s="22">
        <v>6</v>
      </c>
      <c r="C16" s="23"/>
      <c r="D16" s="26"/>
      <c r="E16" s="32"/>
      <c r="F16" s="33"/>
      <c r="G16" s="25">
        <v>48</v>
      </c>
      <c r="H16" s="31"/>
      <c r="I16" s="51">
        <v>48</v>
      </c>
      <c r="J16" s="52"/>
      <c r="K16" s="54" t="s">
        <v>87</v>
      </c>
    </row>
    <row r="17" ht="26.4" spans="2:11">
      <c r="B17" s="22">
        <v>7</v>
      </c>
      <c r="C17" s="23"/>
      <c r="D17" s="26"/>
      <c r="E17" s="32"/>
      <c r="F17" s="33"/>
      <c r="G17" s="25">
        <v>40</v>
      </c>
      <c r="H17" s="31">
        <v>40</v>
      </c>
      <c r="I17" s="51"/>
      <c r="J17" s="52"/>
      <c r="K17" s="54" t="s">
        <v>88</v>
      </c>
    </row>
    <row r="18" ht="20.1" customHeight="1" spans="2:13">
      <c r="B18" s="22">
        <v>8</v>
      </c>
      <c r="C18" s="23"/>
      <c r="D18" s="26"/>
      <c r="E18" s="32"/>
      <c r="F18" s="33"/>
      <c r="G18" s="25">
        <v>79</v>
      </c>
      <c r="H18" s="31"/>
      <c r="I18" s="51">
        <v>79</v>
      </c>
      <c r="J18" s="52"/>
      <c r="K18" s="54" t="s">
        <v>89</v>
      </c>
      <c r="M18" t="s">
        <v>90</v>
      </c>
    </row>
    <row r="19" ht="20.1" customHeight="1" spans="2:11">
      <c r="B19" s="22">
        <v>9</v>
      </c>
      <c r="C19" s="23"/>
      <c r="D19" s="26"/>
      <c r="E19" s="32"/>
      <c r="F19" s="33"/>
      <c r="G19" s="25">
        <v>68.5</v>
      </c>
      <c r="H19" s="31"/>
      <c r="I19" s="55">
        <v>68.5</v>
      </c>
      <c r="J19" s="56"/>
      <c r="K19" s="54" t="s">
        <v>91</v>
      </c>
    </row>
    <row r="20" ht="20.1" customHeight="1" spans="2:11">
      <c r="B20" s="22">
        <v>10</v>
      </c>
      <c r="C20" s="23"/>
      <c r="D20" s="26"/>
      <c r="E20" s="32"/>
      <c r="F20" s="33"/>
      <c r="G20" s="25">
        <v>121</v>
      </c>
      <c r="H20" s="31">
        <v>121</v>
      </c>
      <c r="I20" s="51"/>
      <c r="J20" s="52"/>
      <c r="K20" s="54" t="s">
        <v>92</v>
      </c>
    </row>
    <row r="21" ht="26.4" spans="2:11">
      <c r="B21" s="22">
        <v>11</v>
      </c>
      <c r="C21" s="23"/>
      <c r="D21" s="26"/>
      <c r="E21" s="32"/>
      <c r="F21" s="33"/>
      <c r="G21" s="25">
        <v>155</v>
      </c>
      <c r="H21" s="31">
        <v>155</v>
      </c>
      <c r="I21" s="51"/>
      <c r="J21" s="52"/>
      <c r="K21" s="54" t="s">
        <v>93</v>
      </c>
    </row>
    <row r="22" ht="20.1" customHeight="1" spans="2:11">
      <c r="B22" s="22">
        <v>12</v>
      </c>
      <c r="C22" s="23"/>
      <c r="D22" s="26"/>
      <c r="E22" s="32"/>
      <c r="F22" s="33"/>
      <c r="G22" s="25">
        <v>239</v>
      </c>
      <c r="H22" s="31">
        <v>239</v>
      </c>
      <c r="I22" s="51"/>
      <c r="J22" s="52"/>
      <c r="K22" s="54" t="s">
        <v>94</v>
      </c>
    </row>
    <row r="23" ht="26.4" spans="2:11">
      <c r="B23" s="22">
        <v>13</v>
      </c>
      <c r="C23" s="23"/>
      <c r="D23" s="26"/>
      <c r="E23" s="29"/>
      <c r="F23" s="30"/>
      <c r="G23" s="25">
        <v>236</v>
      </c>
      <c r="H23" s="31">
        <v>236</v>
      </c>
      <c r="I23" s="51"/>
      <c r="J23" s="52"/>
      <c r="K23" s="54" t="s">
        <v>95</v>
      </c>
    </row>
    <row r="24" ht="20.1" customHeight="1" spans="2:11">
      <c r="B24" s="22">
        <v>14</v>
      </c>
      <c r="C24" s="23"/>
      <c r="D24" s="34" t="s">
        <v>45</v>
      </c>
      <c r="E24" s="35"/>
      <c r="F24" s="35"/>
      <c r="G24" s="25">
        <v>6</v>
      </c>
      <c r="H24" s="31">
        <v>6</v>
      </c>
      <c r="I24" s="51"/>
      <c r="J24" s="52"/>
      <c r="K24" s="53" t="s">
        <v>96</v>
      </c>
    </row>
    <row r="25" ht="20.1" customHeight="1" spans="2:11">
      <c r="B25" s="22">
        <v>15</v>
      </c>
      <c r="C25" s="23"/>
      <c r="D25" s="36"/>
      <c r="E25" s="35"/>
      <c r="F25" s="35"/>
      <c r="G25" s="25">
        <v>10</v>
      </c>
      <c r="H25" s="31">
        <v>10</v>
      </c>
      <c r="I25" s="51"/>
      <c r="J25" s="52"/>
      <c r="K25" s="53" t="s">
        <v>96</v>
      </c>
    </row>
    <row r="26" ht="20.1" customHeight="1" spans="2:11">
      <c r="B26" s="22">
        <v>16</v>
      </c>
      <c r="C26" s="23"/>
      <c r="D26" s="37"/>
      <c r="E26" s="35"/>
      <c r="F26" s="35"/>
      <c r="G26" s="25">
        <v>0</v>
      </c>
      <c r="H26" s="25"/>
      <c r="I26" s="51"/>
      <c r="J26" s="52"/>
      <c r="K26" s="53"/>
    </row>
    <row r="27" ht="20.1" customHeight="1" spans="2:11">
      <c r="B27" s="19" t="s">
        <v>48</v>
      </c>
      <c r="C27" s="38"/>
      <c r="D27" s="38"/>
      <c r="E27" s="38"/>
      <c r="F27" s="20"/>
      <c r="G27" s="39">
        <f>SUM(G11:G26)</f>
        <v>5921.16</v>
      </c>
      <c r="H27" s="39">
        <f>SUM(H11:H26)</f>
        <v>5520.66</v>
      </c>
      <c r="I27" s="57">
        <f>SUM(I11:J26)</f>
        <v>400.5</v>
      </c>
      <c r="J27" s="58"/>
      <c r="K27" s="59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60"/>
      <c r="K28" s="16"/>
    </row>
    <row r="29" ht="20.1" customHeight="1" spans="2:11">
      <c r="B29" s="21" t="s">
        <v>75</v>
      </c>
      <c r="C29" s="21"/>
      <c r="D29" s="21"/>
      <c r="E29" s="21"/>
      <c r="F29" s="21"/>
      <c r="G29" s="21" t="s">
        <v>97</v>
      </c>
      <c r="H29" s="21"/>
      <c r="I29" s="21"/>
      <c r="J29" s="21"/>
      <c r="K29" s="21" t="s">
        <v>98</v>
      </c>
    </row>
    <row r="30" ht="20.1" customHeight="1" spans="2:11">
      <c r="B30" s="40">
        <f>H27</f>
        <v>5520.66</v>
      </c>
      <c r="C30" s="40"/>
      <c r="D30" s="40"/>
      <c r="E30" s="40"/>
      <c r="F30" s="40"/>
      <c r="G30" s="40">
        <f>I27</f>
        <v>400.5</v>
      </c>
      <c r="H30" s="40"/>
      <c r="I30" s="40"/>
      <c r="J30" s="40"/>
      <c r="K30" s="61">
        <f>SUM(B30:J30)</f>
        <v>5921.16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99</v>
      </c>
      <c r="C32" s="16"/>
      <c r="D32" s="16" t="s">
        <v>55</v>
      </c>
      <c r="E32" s="16"/>
      <c r="F32" s="16" t="s">
        <v>56</v>
      </c>
      <c r="G32" s="16" t="s">
        <v>100</v>
      </c>
      <c r="H32" s="16"/>
      <c r="I32" s="16"/>
      <c r="J32" s="16" t="s">
        <v>58</v>
      </c>
      <c r="K32" s="16"/>
    </row>
    <row r="35" ht="17.4" spans="1:11">
      <c r="A35" s="2" t="s">
        <v>101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60</v>
      </c>
      <c r="E37" s="6"/>
      <c r="F37" s="7" t="str">
        <f>F5</f>
        <v>岑余</v>
      </c>
      <c r="G37" s="7"/>
      <c r="H37" s="6" t="s">
        <v>61</v>
      </c>
      <c r="I37" s="5"/>
      <c r="J37" s="7" t="str">
        <f>J5</f>
        <v>业务经理</v>
      </c>
      <c r="K37" s="45"/>
    </row>
    <row r="38" ht="20.1" customHeight="1" spans="2:11">
      <c r="B38" s="8"/>
      <c r="C38" s="9"/>
      <c r="D38" s="10" t="s">
        <v>63</v>
      </c>
      <c r="E38" s="10"/>
      <c r="F38" s="11" t="str">
        <f>F6</f>
        <v>北京、上海</v>
      </c>
      <c r="G38" s="11"/>
      <c r="H38" s="10" t="s">
        <v>65</v>
      </c>
      <c r="I38" s="9"/>
      <c r="J38" s="11" t="str">
        <f>J6</f>
        <v>上海事业部</v>
      </c>
      <c r="K38" s="46"/>
    </row>
    <row r="39" ht="20.1" customHeight="1" spans="2:11">
      <c r="B39" s="8"/>
      <c r="C39" s="9"/>
      <c r="D39" s="10" t="s">
        <v>67</v>
      </c>
      <c r="E39" s="10"/>
      <c r="F39" s="11" t="str">
        <f>F7</f>
        <v>11月23-12月2日</v>
      </c>
      <c r="G39" s="11"/>
      <c r="H39" s="10" t="s">
        <v>69</v>
      </c>
      <c r="I39" s="47"/>
      <c r="J39" s="62">
        <f>J7</f>
        <v>43437</v>
      </c>
      <c r="K39" s="63"/>
    </row>
    <row r="40" ht="20.1" customHeight="1" spans="2:11">
      <c r="B40" s="12"/>
      <c r="C40" s="13"/>
      <c r="D40" s="14"/>
      <c r="E40" s="14"/>
      <c r="F40" s="15"/>
      <c r="G40" s="15"/>
      <c r="H40" s="14" t="s">
        <v>70</v>
      </c>
      <c r="I40" s="49"/>
      <c r="J40" s="15" t="str">
        <f>J8</f>
        <v>HMOA-181123-SXY600</v>
      </c>
      <c r="K40" s="50"/>
    </row>
    <row r="41" ht="20.1" customHeight="1"/>
    <row r="42" ht="20.1" customHeight="1" spans="2:11">
      <c r="B42" s="35"/>
      <c r="C42" s="35"/>
      <c r="D42" s="41" t="s">
        <v>102</v>
      </c>
      <c r="E42" s="35" t="s">
        <v>103</v>
      </c>
      <c r="F42" s="35"/>
      <c r="G42" s="25" t="s">
        <v>104</v>
      </c>
      <c r="H42" s="25" t="s">
        <v>105</v>
      </c>
      <c r="I42" s="25" t="s">
        <v>48</v>
      </c>
      <c r="J42" s="25"/>
      <c r="K42" s="64" t="s">
        <v>77</v>
      </c>
    </row>
    <row r="43" ht="20.1" customHeight="1" spans="2:11">
      <c r="B43" s="35">
        <v>1</v>
      </c>
      <c r="C43" s="35"/>
      <c r="D43" s="42" t="s">
        <v>106</v>
      </c>
      <c r="E43" s="43">
        <v>43427</v>
      </c>
      <c r="F43" s="35"/>
      <c r="G43" s="25">
        <v>100</v>
      </c>
      <c r="H43" s="25">
        <v>1</v>
      </c>
      <c r="I43" s="51">
        <f>G43*H43</f>
        <v>100</v>
      </c>
      <c r="J43" s="52"/>
      <c r="K43" s="54"/>
    </row>
    <row r="44" ht="20.1" customHeight="1" spans="2:11">
      <c r="B44" s="35">
        <v>2</v>
      </c>
      <c r="C44" s="35"/>
      <c r="D44" s="42"/>
      <c r="E44" s="35" t="s">
        <v>107</v>
      </c>
      <c r="F44" s="35"/>
      <c r="G44" s="25">
        <v>200</v>
      </c>
      <c r="H44" s="25">
        <v>2</v>
      </c>
      <c r="I44" s="51">
        <f>G44*H44</f>
        <v>400</v>
      </c>
      <c r="J44" s="52"/>
      <c r="K44" s="54"/>
    </row>
    <row r="45" ht="20.1" customHeight="1" spans="2:11">
      <c r="B45" s="35">
        <v>2</v>
      </c>
      <c r="C45" s="35"/>
      <c r="D45" s="42"/>
      <c r="E45" s="35" t="s">
        <v>108</v>
      </c>
      <c r="F45" s="35"/>
      <c r="G45" s="25">
        <v>100</v>
      </c>
      <c r="H45" s="25">
        <v>5</v>
      </c>
      <c r="I45" s="51">
        <f>G45*H45</f>
        <v>500</v>
      </c>
      <c r="J45" s="52"/>
      <c r="K45" s="54"/>
    </row>
    <row r="46" ht="20.1" customHeight="1" spans="2:11">
      <c r="B46" s="35">
        <v>2</v>
      </c>
      <c r="C46" s="35"/>
      <c r="D46" s="42"/>
      <c r="E46" s="35" t="s">
        <v>109</v>
      </c>
      <c r="F46" s="35"/>
      <c r="G46" s="25">
        <v>200</v>
      </c>
      <c r="H46" s="25">
        <v>2</v>
      </c>
      <c r="I46" s="51">
        <f t="shared" ref="I46:I47" si="0">G46*H46</f>
        <v>400</v>
      </c>
      <c r="J46" s="52"/>
      <c r="K46" s="54"/>
    </row>
    <row r="47" ht="20.1" customHeight="1" spans="2:11">
      <c r="B47" s="35">
        <v>3</v>
      </c>
      <c r="C47" s="35"/>
      <c r="D47" s="42"/>
      <c r="E47" s="35"/>
      <c r="F47" s="35"/>
      <c r="G47" s="25">
        <v>0</v>
      </c>
      <c r="H47" s="25">
        <v>0</v>
      </c>
      <c r="I47" s="51">
        <f t="shared" si="0"/>
        <v>0</v>
      </c>
      <c r="J47" s="52"/>
      <c r="K47" s="54"/>
    </row>
    <row r="48" ht="20.1" customHeight="1" spans="2:11">
      <c r="B48" s="19" t="s">
        <v>48</v>
      </c>
      <c r="C48" s="38"/>
      <c r="D48" s="38"/>
      <c r="E48" s="38"/>
      <c r="F48" s="20"/>
      <c r="G48" s="39"/>
      <c r="H48" s="39">
        <f>SUM(H28:H47)</f>
        <v>10</v>
      </c>
      <c r="I48" s="57">
        <f>SUM(I43:J47)</f>
        <v>1400</v>
      </c>
      <c r="J48" s="58"/>
      <c r="K48" s="59"/>
    </row>
    <row r="49" ht="20.1" customHeight="1" spans="2:11">
      <c r="B49" s="16" t="s">
        <v>99</v>
      </c>
      <c r="C49" s="16"/>
      <c r="D49" s="16" t="s">
        <v>55</v>
      </c>
      <c r="E49" s="16"/>
      <c r="F49" s="16" t="s">
        <v>56</v>
      </c>
      <c r="G49" s="16" t="s">
        <v>100</v>
      </c>
      <c r="H49" s="16"/>
      <c r="I49" s="16"/>
      <c r="J49" s="16" t="s">
        <v>58</v>
      </c>
      <c r="K49" s="16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I15:J15"/>
    <mergeCell ref="B16:C16"/>
    <mergeCell ref="I16:J16"/>
    <mergeCell ref="B17:C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3"/>
    <mergeCell ref="D24:D26"/>
    <mergeCell ref="E15:F23"/>
    <mergeCell ref="E12:F13"/>
  </mergeCells>
  <pageMargins left="0.699305555555556" right="0.699305555555556" top="0.75" bottom="0.75" header="0.3" footer="0.3"/>
  <pageSetup paperSize="9" scale="93" orientation="portrait"/>
  <headerFooter/>
  <rowBreaks count="1" manualBreakCount="1">
    <brk id="32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2018-12-04T08:46:42Z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