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Sheet1" sheetId="1" r:id="rId1"/>
    <sheet name="Sheet7" sheetId="7" r:id="rId2"/>
  </sheets>
  <definedNames>
    <definedName name="_xlnm._FilterDatabase" localSheetId="0" hidden="1">Sheet1!$C$1:$I$121</definedName>
    <definedName name="_xlnm.Print_Area" localSheetId="0">Sheet1!$A$1:$J$121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<sst xmlns="http://schemas.openxmlformats.org/spreadsheetml/2006/main" count="137" uniqueCount="121">
  <si>
    <t>【借款报销单】</t>
  </si>
  <si>
    <t>团号：HMZA-240920-ZJT806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</si>
  <si>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</si>
  <si>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</si>
  <si>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</si>
  <si>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</si>
  <si>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</si>
  <si>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</si>
  <si>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</si>
  <si>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</si>
  <si>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</si>
  <si>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</si>
  <si>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</si>
  <si>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</si>
  <si>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</si>
  <si>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</si>
  <si>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</si>
  <si>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</si>
  <si>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</si>
  <si>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</si>
  <si>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</si>
  <si>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</si>
  <si>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</si>
  <si>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</si>
  <si>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</si>
  <si>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</si>
  <si>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合味道杯面</t>
  </si>
  <si>
    <t>食族人酸辣粉</t>
  </si>
  <si>
    <t>杨掌柜高人拉面混合口味</t>
  </si>
  <si>
    <t>良品铺子 蛋黄酥</t>
  </si>
  <si>
    <t>GEMEZ小鸡面干脆面</t>
  </si>
  <si>
    <t>刺猬阿甘 花椒锅巴</t>
  </si>
  <si>
    <t>笋小样山椒脆笋</t>
  </si>
  <si>
    <t>趣多多 曲奇饼干1箱装</t>
  </si>
  <si>
    <t>口水娃多味花生</t>
  </si>
  <si>
    <t>三只松鼠枣夹核桃</t>
  </si>
  <si>
    <t>茶颜悦色面包丁</t>
  </si>
  <si>
    <t>劲仔小鱼干</t>
  </si>
  <si>
    <t>黑芝麻丸</t>
  </si>
  <si>
    <t>良品铺子_每日坚果</t>
  </si>
  <si>
    <t>卡尔顿肉松焗蛋糕</t>
  </si>
  <si>
    <t>牛浪汉 牛肉干</t>
  </si>
  <si>
    <t>喜之郎果冻</t>
  </si>
  <si>
    <t>百草味-素卤零食大礼包</t>
  </si>
  <si>
    <t>百草味辣卤零食大礼包</t>
  </si>
  <si>
    <t>老板仔海苔卷原味 12盒 1箱</t>
  </si>
  <si>
    <t>无穷盐焗鸡蛋、蜂蜜烤鸡小腿</t>
  </si>
  <si>
    <t>双汇火腿肠 泡面拍档</t>
  </si>
  <si>
    <t>王小卤虎皮凤爪10袋</t>
  </si>
  <si>
    <t>上好佳零食大礼包 18种口味</t>
  </si>
  <si>
    <t>盐津铺子鱼豆腐、手撕素肉</t>
  </si>
  <si>
    <t>卫龙魔芋爽</t>
  </si>
  <si>
    <t>甘源什锦瓜子仁、青豌豆</t>
  </si>
  <si>
    <t>德芙巧克力</t>
  </si>
  <si>
    <t>懒吃侠鸡脚筋</t>
  </si>
  <si>
    <t>雀巢脆脆鲨巧克力威化饼干</t>
  </si>
  <si>
    <t>良品铺子肉松海苔吐司</t>
  </si>
  <si>
    <t>豪士乳酸菌小口袋面包</t>
  </si>
  <si>
    <t>三只松鼠猪肉脯</t>
  </si>
  <si>
    <t>百草味肉松饼</t>
  </si>
  <si>
    <t>卫龙辣条</t>
  </si>
  <si>
    <t>维他柠檬茶250ml*24盒</t>
  </si>
  <si>
    <t>雀巢咖啡268ml*15瓶</t>
  </si>
  <si>
    <t>可口可乐300ml</t>
  </si>
  <si>
    <t>三得利乌龙茶350ml</t>
  </si>
  <si>
    <t>农夫山泉水溶C 250ml</t>
  </si>
  <si>
    <t>润浪饮料</t>
  </si>
  <si>
    <t>维他柠檬茶2 可乐5 王老吉4</t>
  </si>
  <si>
    <t>可乐5 王老吉4</t>
  </si>
  <si>
    <t>海苔卷、果冻、豪士小面包、甘源瓜子、多味花生</t>
  </si>
  <si>
    <t>每日坚果10 蛋黄酥6</t>
  </si>
  <si>
    <t>泡面拍档30 辣条7</t>
  </si>
  <si>
    <t>虎邦招牌牛肉辣酱</t>
  </si>
  <si>
    <t>高人拉面、番茄牛肉粉</t>
  </si>
  <si>
    <t>王老吉凉茶250ml*30盒</t>
  </si>
  <si>
    <t>康师傅 茉莉蜜茶250ml</t>
  </si>
  <si>
    <t>米线、粉面菜蛋、方便面</t>
  </si>
  <si>
    <t>康师傅方便面</t>
  </si>
  <si>
    <t>超市采购零食</t>
  </si>
  <si>
    <t>元气森林</t>
  </si>
  <si>
    <t>三得利乌龙茶</t>
  </si>
  <si>
    <t>农夫山泉水溶C</t>
  </si>
  <si>
    <t>巴黎水 24瓶</t>
  </si>
  <si>
    <t>农夫山泉矿泉水</t>
  </si>
  <si>
    <t>趣多多 曲奇饼干</t>
  </si>
  <si>
    <t>可乐330ml、雪碧330ml</t>
  </si>
  <si>
    <t>柠檬茶</t>
  </si>
  <si>
    <t>采购饮料</t>
  </si>
  <si>
    <t>科罗娜啤酒330ml 24瓶</t>
  </si>
  <si>
    <t>可口可乐330ml 20瓶</t>
  </si>
  <si>
    <t>锐澳鸡尾酒、奔富BIN8红酒</t>
  </si>
  <si>
    <t>露颂葡萄酒 4瓶</t>
  </si>
  <si>
    <t>阿蒂安妮 2瓶</t>
  </si>
  <si>
    <t>伏特加 500ml 3瓶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</si>
  <si>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</si>
  <si>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</si>
  <si>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</si>
  <si>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</si>
  <si>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</si>
  <si>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</si>
  <si>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</si>
  <si>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</si>
  <si>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</si>
  <si>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</si>
  <si>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</si>
  <si>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</si>
  <si>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</si>
  <si>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</si>
  <si>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</si>
  <si>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</si>
  <si>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</si>
  <si>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</si>
  <si>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</si>
  <si>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</si>
  <si>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</si>
  <si>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</si>
  <si>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</si>
  <si>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</si>
  <si>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只有可乐99.52元的费用</t>
  </si>
  <si>
    <t>只使用了一箱巴黎水122.22
元，其余退货了</t>
  </si>
  <si>
    <t>矿泉水600元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</si>
</sst>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49" applyFont="1" applyBorder="1" applyAlignment="1">
      <alignment horizontal="right" vertical="center"/>
    </xf>
    <xf numFmtId="0" fontId="3" fillId="0" borderId="0" xfId="49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76" fontId="2" fillId="7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0" xfId="49" applyFont="1" applyBorder="1" applyAlignment="1">
      <alignment vertical="center"/>
    </xf>
    <xf numFmtId="0" fontId="3" fillId="0" borderId="2" xfId="49" applyFont="1" applyBorder="1" applyAlignment="1">
      <alignment vertical="center"/>
    </xf>
    <xf numFmtId="0" fontId="3" fillId="0" borderId="1" xfId="49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178" fontId="7" fillId="6" borderId="1" xfId="0" applyNumberFormat="1" applyFont="1" applyFill="1" applyBorder="1" applyAlignment="1">
      <alignment horizontal="center" vertical="center"/>
    </xf>
    <xf numFmtId="178" fontId="7" fillId="6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176" fontId="1" fillId="0" borderId="3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00.png"/><Relationship Id="rId98" Type="http://schemas.openxmlformats.org/officeDocument/2006/relationships/image" Target="../media/image99.png"/><Relationship Id="rId97" Type="http://schemas.openxmlformats.org/officeDocument/2006/relationships/image" Target="../media/image98.png"/><Relationship Id="rId96" Type="http://schemas.openxmlformats.org/officeDocument/2006/relationships/image" Target="../media/image97.png"/><Relationship Id="rId95" Type="http://schemas.openxmlformats.org/officeDocument/2006/relationships/image" Target="../media/image96.png"/><Relationship Id="rId94" Type="http://schemas.openxmlformats.org/officeDocument/2006/relationships/image" Target="../media/image95.png"/><Relationship Id="rId93" Type="http://schemas.openxmlformats.org/officeDocument/2006/relationships/image" Target="../media/image94.png"/><Relationship Id="rId92" Type="http://schemas.openxmlformats.org/officeDocument/2006/relationships/image" Target="../media/image93.png"/><Relationship Id="rId91" Type="http://schemas.openxmlformats.org/officeDocument/2006/relationships/image" Target="../media/image92.png"/><Relationship Id="rId90" Type="http://schemas.openxmlformats.org/officeDocument/2006/relationships/image" Target="../media/image91.png"/><Relationship Id="rId9" Type="http://schemas.openxmlformats.org/officeDocument/2006/relationships/image" Target="../media/image10.png"/><Relationship Id="rId89" Type="http://schemas.openxmlformats.org/officeDocument/2006/relationships/image" Target="../media/image90.png"/><Relationship Id="rId88" Type="http://schemas.openxmlformats.org/officeDocument/2006/relationships/image" Target="../media/image89.png"/><Relationship Id="rId87" Type="http://schemas.openxmlformats.org/officeDocument/2006/relationships/image" Target="../media/image88.jpeg"/><Relationship Id="rId86" Type="http://schemas.openxmlformats.org/officeDocument/2006/relationships/image" Target="../media/image87.jpeg"/><Relationship Id="rId85" Type="http://schemas.openxmlformats.org/officeDocument/2006/relationships/image" Target="../media/image86.png"/><Relationship Id="rId84" Type="http://schemas.openxmlformats.org/officeDocument/2006/relationships/image" Target="../media/image85.jpeg"/><Relationship Id="rId83" Type="http://schemas.openxmlformats.org/officeDocument/2006/relationships/image" Target="../media/image84.png"/><Relationship Id="rId82" Type="http://schemas.openxmlformats.org/officeDocument/2006/relationships/image" Target="../media/image83.jpeg"/><Relationship Id="rId81" Type="http://schemas.openxmlformats.org/officeDocument/2006/relationships/image" Target="../media/image82.jpeg"/><Relationship Id="rId80" Type="http://schemas.openxmlformats.org/officeDocument/2006/relationships/image" Target="../media/image81.png"/><Relationship Id="rId8" Type="http://schemas.openxmlformats.org/officeDocument/2006/relationships/image" Target="../media/image9.png"/><Relationship Id="rId79" Type="http://schemas.openxmlformats.org/officeDocument/2006/relationships/image" Target="../media/image80.png"/><Relationship Id="rId78" Type="http://schemas.openxmlformats.org/officeDocument/2006/relationships/image" Target="../media/image79.png"/><Relationship Id="rId77" Type="http://schemas.openxmlformats.org/officeDocument/2006/relationships/image" Target="../media/image78.png"/><Relationship Id="rId76" Type="http://schemas.openxmlformats.org/officeDocument/2006/relationships/image" Target="../media/image77.png"/><Relationship Id="rId75" Type="http://schemas.openxmlformats.org/officeDocument/2006/relationships/image" Target="../media/image76.png"/><Relationship Id="rId74" Type="http://schemas.openxmlformats.org/officeDocument/2006/relationships/image" Target="../media/image75.png"/><Relationship Id="rId73" Type="http://schemas.openxmlformats.org/officeDocument/2006/relationships/image" Target="../media/image74.png"/><Relationship Id="rId72" Type="http://schemas.openxmlformats.org/officeDocument/2006/relationships/image" Target="../media/image73.png"/><Relationship Id="rId71" Type="http://schemas.openxmlformats.org/officeDocument/2006/relationships/image" Target="../media/image72.png"/><Relationship Id="rId70" Type="http://schemas.openxmlformats.org/officeDocument/2006/relationships/image" Target="../media/image71.png"/><Relationship Id="rId7" Type="http://schemas.openxmlformats.org/officeDocument/2006/relationships/image" Target="../media/image8.png"/><Relationship Id="rId69" Type="http://schemas.openxmlformats.org/officeDocument/2006/relationships/image" Target="../media/image70.png"/><Relationship Id="rId68" Type="http://schemas.openxmlformats.org/officeDocument/2006/relationships/image" Target="../media/image69.png"/><Relationship Id="rId67" Type="http://schemas.openxmlformats.org/officeDocument/2006/relationships/image" Target="../media/image68.png"/><Relationship Id="rId66" Type="http://schemas.openxmlformats.org/officeDocument/2006/relationships/image" Target="../media/image67.png"/><Relationship Id="rId65" Type="http://schemas.openxmlformats.org/officeDocument/2006/relationships/image" Target="../media/image66.png"/><Relationship Id="rId64" Type="http://schemas.openxmlformats.org/officeDocument/2006/relationships/image" Target="../media/image65.png"/><Relationship Id="rId63" Type="http://schemas.openxmlformats.org/officeDocument/2006/relationships/image" Target="../media/image64.png"/><Relationship Id="rId62" Type="http://schemas.openxmlformats.org/officeDocument/2006/relationships/image" Target="../media/image63.png"/><Relationship Id="rId61" Type="http://schemas.openxmlformats.org/officeDocument/2006/relationships/image" Target="../media/image62.png"/><Relationship Id="rId60" Type="http://schemas.openxmlformats.org/officeDocument/2006/relationships/image" Target="../media/image61.png"/><Relationship Id="rId6" Type="http://schemas.openxmlformats.org/officeDocument/2006/relationships/image" Target="../media/image7.png"/><Relationship Id="rId59" Type="http://schemas.openxmlformats.org/officeDocument/2006/relationships/image" Target="../media/image60.png"/><Relationship Id="rId58" Type="http://schemas.openxmlformats.org/officeDocument/2006/relationships/image" Target="../media/image59.png"/><Relationship Id="rId57" Type="http://schemas.openxmlformats.org/officeDocument/2006/relationships/image" Target="../media/image58.png"/><Relationship Id="rId56" Type="http://schemas.openxmlformats.org/officeDocument/2006/relationships/image" Target="../media/image57.png"/><Relationship Id="rId55" Type="http://schemas.openxmlformats.org/officeDocument/2006/relationships/image" Target="../media/image56.png"/><Relationship Id="rId54" Type="http://schemas.openxmlformats.org/officeDocument/2006/relationships/image" Target="../media/image55.png"/><Relationship Id="rId53" Type="http://schemas.openxmlformats.org/officeDocument/2006/relationships/image" Target="../media/image54.png"/><Relationship Id="rId52" Type="http://schemas.openxmlformats.org/officeDocument/2006/relationships/image" Target="../media/image53.png"/><Relationship Id="rId51" Type="http://schemas.openxmlformats.org/officeDocument/2006/relationships/image" Target="../media/image52.png"/><Relationship Id="rId50" Type="http://schemas.openxmlformats.org/officeDocument/2006/relationships/image" Target="../media/image51.png"/><Relationship Id="rId5" Type="http://schemas.openxmlformats.org/officeDocument/2006/relationships/image" Target="../media/image6.png"/><Relationship Id="rId49" Type="http://schemas.openxmlformats.org/officeDocument/2006/relationships/image" Target="../media/image50.png"/><Relationship Id="rId48" Type="http://schemas.openxmlformats.org/officeDocument/2006/relationships/image" Target="../media/image49.png"/><Relationship Id="rId47" Type="http://schemas.openxmlformats.org/officeDocument/2006/relationships/image" Target="../media/image48.png"/><Relationship Id="rId46" Type="http://schemas.openxmlformats.org/officeDocument/2006/relationships/image" Target="../media/image47.png"/><Relationship Id="rId45" Type="http://schemas.openxmlformats.org/officeDocument/2006/relationships/image" Target="../media/image46.png"/><Relationship Id="rId44" Type="http://schemas.openxmlformats.org/officeDocument/2006/relationships/image" Target="../media/image45.png"/><Relationship Id="rId43" Type="http://schemas.openxmlformats.org/officeDocument/2006/relationships/image" Target="../media/image44.png"/><Relationship Id="rId42" Type="http://schemas.openxmlformats.org/officeDocument/2006/relationships/image" Target="../media/image43.png"/><Relationship Id="rId41" Type="http://schemas.openxmlformats.org/officeDocument/2006/relationships/image" Target="../media/image42.png"/><Relationship Id="rId40" Type="http://schemas.openxmlformats.org/officeDocument/2006/relationships/image" Target="../media/image41.png"/><Relationship Id="rId4" Type="http://schemas.openxmlformats.org/officeDocument/2006/relationships/image" Target="../media/image5.png"/><Relationship Id="rId39" Type="http://schemas.openxmlformats.org/officeDocument/2006/relationships/image" Target="../media/image40.png"/><Relationship Id="rId38" Type="http://schemas.openxmlformats.org/officeDocument/2006/relationships/image" Target="../media/image39.png"/><Relationship Id="rId37" Type="http://schemas.openxmlformats.org/officeDocument/2006/relationships/image" Target="../media/image38.png"/><Relationship Id="rId36" Type="http://schemas.openxmlformats.org/officeDocument/2006/relationships/image" Target="../media/image37.png"/><Relationship Id="rId35" Type="http://schemas.openxmlformats.org/officeDocument/2006/relationships/image" Target="../media/image36.png"/><Relationship Id="rId34" Type="http://schemas.openxmlformats.org/officeDocument/2006/relationships/image" Target="../media/image35.png"/><Relationship Id="rId33" Type="http://schemas.openxmlformats.org/officeDocument/2006/relationships/image" Target="../media/image34.png"/><Relationship Id="rId32" Type="http://schemas.openxmlformats.org/officeDocument/2006/relationships/image" Target="../media/image33.png"/><Relationship Id="rId31" Type="http://schemas.openxmlformats.org/officeDocument/2006/relationships/image" Target="../media/image32.png"/><Relationship Id="rId30" Type="http://schemas.openxmlformats.org/officeDocument/2006/relationships/image" Target="../media/image31.png"/><Relationship Id="rId3" Type="http://schemas.openxmlformats.org/officeDocument/2006/relationships/image" Target="../media/image4.png"/><Relationship Id="rId29" Type="http://schemas.openxmlformats.org/officeDocument/2006/relationships/image" Target="../media/image30.png"/><Relationship Id="rId28" Type="http://schemas.openxmlformats.org/officeDocument/2006/relationships/image" Target="../media/image29.png"/><Relationship Id="rId27" Type="http://schemas.openxmlformats.org/officeDocument/2006/relationships/image" Target="../media/image28.png"/><Relationship Id="rId26" Type="http://schemas.openxmlformats.org/officeDocument/2006/relationships/image" Target="../media/image27.png"/><Relationship Id="rId25" Type="http://schemas.openxmlformats.org/officeDocument/2006/relationships/image" Target="../media/image26.png"/><Relationship Id="rId24" Type="http://schemas.openxmlformats.org/officeDocument/2006/relationships/image" Target="../media/image25.png"/><Relationship Id="rId23" Type="http://schemas.openxmlformats.org/officeDocument/2006/relationships/image" Target="../media/image24.png"/><Relationship Id="rId22" Type="http://schemas.openxmlformats.org/officeDocument/2006/relationships/image" Target="../media/image23.png"/><Relationship Id="rId21" Type="http://schemas.openxmlformats.org/officeDocument/2006/relationships/image" Target="../media/image22.png"/><Relationship Id="rId20" Type="http://schemas.openxmlformats.org/officeDocument/2006/relationships/image" Target="../media/image21.png"/><Relationship Id="rId2" Type="http://schemas.openxmlformats.org/officeDocument/2006/relationships/image" Target="../media/image3.png"/><Relationship Id="rId19" Type="http://schemas.openxmlformats.org/officeDocument/2006/relationships/image" Target="../media/image20.jpe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8" Type="http://schemas.openxmlformats.org/officeDocument/2006/relationships/image" Target="../media/image109.png"/><Relationship Id="rId107" Type="http://schemas.openxmlformats.org/officeDocument/2006/relationships/image" Target="../media/image108.png"/><Relationship Id="rId106" Type="http://schemas.openxmlformats.org/officeDocument/2006/relationships/image" Target="../media/image107.png"/><Relationship Id="rId105" Type="http://schemas.openxmlformats.org/officeDocument/2006/relationships/image" Target="../media/image106.png"/><Relationship Id="rId104" Type="http://schemas.openxmlformats.org/officeDocument/2006/relationships/image" Target="../media/image105.png"/><Relationship Id="rId103" Type="http://schemas.openxmlformats.org/officeDocument/2006/relationships/image" Target="../media/image104.png"/><Relationship Id="rId102" Type="http://schemas.openxmlformats.org/officeDocument/2006/relationships/image" Target="../media/image103.png"/><Relationship Id="rId101" Type="http://schemas.openxmlformats.org/officeDocument/2006/relationships/image" Target="../media/image102.png"/><Relationship Id="rId100" Type="http://schemas.openxmlformats.org/officeDocument/2006/relationships/image" Target="../media/image101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635</xdr:rowOff>
    </xdr:from>
    <xdr:to>
      <xdr:col>8</xdr:col>
      <xdr:colOff>457200</xdr:colOff>
      <xdr:row>6</xdr:row>
      <xdr:rowOff>88265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" y="635"/>
          <a:ext cx="5318760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76200</xdr:colOff>
      <xdr:row>0</xdr:row>
      <xdr:rowOff>7620</xdr:rowOff>
    </xdr:from>
    <xdr:to>
      <xdr:col>17</xdr:col>
      <xdr:colOff>553085</xdr:colOff>
      <xdr:row>6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62600" y="7620"/>
          <a:ext cx="535368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91440</xdr:colOff>
      <xdr:row>19</xdr:row>
      <xdr:rowOff>144780</xdr:rowOff>
    </xdr:from>
    <xdr:to>
      <xdr:col>17</xdr:col>
      <xdr:colOff>510540</xdr:colOff>
      <xdr:row>37</xdr:row>
      <xdr:rowOff>160655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77840" y="3619500"/>
          <a:ext cx="5295900" cy="330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76200</xdr:colOff>
      <xdr:row>0</xdr:row>
      <xdr:rowOff>7620</xdr:rowOff>
    </xdr:from>
    <xdr:to>
      <xdr:col>26</xdr:col>
      <xdr:colOff>551180</xdr:colOff>
      <xdr:row>11</xdr:row>
      <xdr:rowOff>155575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049000" y="7620"/>
          <a:ext cx="5351780" cy="2159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38</xdr:row>
      <xdr:rowOff>53340</xdr:rowOff>
    </xdr:from>
    <xdr:to>
      <xdr:col>17</xdr:col>
      <xdr:colOff>564515</xdr:colOff>
      <xdr:row>44</xdr:row>
      <xdr:rowOff>34290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70220" y="7002780"/>
          <a:ext cx="5357495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106680</xdr:colOff>
      <xdr:row>51</xdr:row>
      <xdr:rowOff>160020</xdr:rowOff>
    </xdr:from>
    <xdr:to>
      <xdr:col>26</xdr:col>
      <xdr:colOff>556895</xdr:colOff>
      <xdr:row>57</xdr:row>
      <xdr:rowOff>167005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079480" y="9486900"/>
          <a:ext cx="5327015" cy="1104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68580</xdr:colOff>
      <xdr:row>65</xdr:row>
      <xdr:rowOff>91440</xdr:rowOff>
    </xdr:from>
    <xdr:to>
      <xdr:col>26</xdr:col>
      <xdr:colOff>473075</xdr:colOff>
      <xdr:row>71</xdr:row>
      <xdr:rowOff>106680</xdr:rowOff>
    </xdr:to>
    <xdr:pic>
      <xdr:nvPicPr>
        <xdr:cNvPr id="1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041380" y="11978640"/>
          <a:ext cx="5281295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45720</xdr:colOff>
      <xdr:row>79</xdr:row>
      <xdr:rowOff>99060</xdr:rowOff>
    </xdr:from>
    <xdr:to>
      <xdr:col>26</xdr:col>
      <xdr:colOff>553720</xdr:colOff>
      <xdr:row>89</xdr:row>
      <xdr:rowOff>45720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018520" y="14546580"/>
          <a:ext cx="5384800" cy="177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102</xdr:row>
      <xdr:rowOff>121920</xdr:rowOff>
    </xdr:from>
    <xdr:to>
      <xdr:col>8</xdr:col>
      <xdr:colOff>495935</xdr:colOff>
      <xdr:row>108</xdr:row>
      <xdr:rowOff>71120</xdr:rowOff>
    </xdr:to>
    <xdr:pic>
      <xdr:nvPicPr>
        <xdr:cNvPr id="18" name="图片 1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620" y="18775680"/>
          <a:ext cx="5365115" cy="1046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51</xdr:row>
      <xdr:rowOff>53340</xdr:rowOff>
    </xdr:from>
    <xdr:to>
      <xdr:col>8</xdr:col>
      <xdr:colOff>427355</xdr:colOff>
      <xdr:row>82</xdr:row>
      <xdr:rowOff>7620</xdr:rowOff>
    </xdr:to>
    <xdr:pic>
      <xdr:nvPicPr>
        <xdr:cNvPr id="19" name="图片 1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620" y="9380220"/>
          <a:ext cx="5296535" cy="562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83</xdr:row>
      <xdr:rowOff>0</xdr:rowOff>
    </xdr:from>
    <xdr:to>
      <xdr:col>8</xdr:col>
      <xdr:colOff>451485</xdr:colOff>
      <xdr:row>88</xdr:row>
      <xdr:rowOff>169545</xdr:rowOff>
    </xdr:to>
    <xdr:pic>
      <xdr:nvPicPr>
        <xdr:cNvPr id="20" name="图片 1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620" y="15179040"/>
          <a:ext cx="5320665" cy="1083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115</xdr:row>
      <xdr:rowOff>114300</xdr:rowOff>
    </xdr:from>
    <xdr:to>
      <xdr:col>8</xdr:col>
      <xdr:colOff>572770</xdr:colOff>
      <xdr:row>121</xdr:row>
      <xdr:rowOff>175895</xdr:rowOff>
    </xdr:to>
    <xdr:pic>
      <xdr:nvPicPr>
        <xdr:cNvPr id="21" name="图片 2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5" y="21145500"/>
          <a:ext cx="5448935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129</xdr:row>
      <xdr:rowOff>83820</xdr:rowOff>
    </xdr:from>
    <xdr:to>
      <xdr:col>8</xdr:col>
      <xdr:colOff>549910</xdr:colOff>
      <xdr:row>135</xdr:row>
      <xdr:rowOff>59690</xdr:rowOff>
    </xdr:to>
    <xdr:pic>
      <xdr:nvPicPr>
        <xdr:cNvPr id="22" name="图片 2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35" y="23675340"/>
          <a:ext cx="5426075" cy="107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106680</xdr:colOff>
      <xdr:row>102</xdr:row>
      <xdr:rowOff>160020</xdr:rowOff>
    </xdr:from>
    <xdr:to>
      <xdr:col>17</xdr:col>
      <xdr:colOff>549275</xdr:colOff>
      <xdr:row>108</xdr:row>
      <xdr:rowOff>166370</xdr:rowOff>
    </xdr:to>
    <xdr:pic>
      <xdr:nvPicPr>
        <xdr:cNvPr id="23" name="图片 2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593080" y="18813780"/>
          <a:ext cx="5319395" cy="1103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</xdr:colOff>
      <xdr:row>136</xdr:row>
      <xdr:rowOff>76200</xdr:rowOff>
    </xdr:from>
    <xdr:to>
      <xdr:col>17</xdr:col>
      <xdr:colOff>541655</xdr:colOff>
      <xdr:row>141</xdr:row>
      <xdr:rowOff>113030</xdr:rowOff>
    </xdr:to>
    <xdr:pic>
      <xdr:nvPicPr>
        <xdr:cNvPr id="24" name="图片 2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554980" y="24947880"/>
          <a:ext cx="534987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31115</xdr:colOff>
      <xdr:row>89</xdr:row>
      <xdr:rowOff>60960</xdr:rowOff>
    </xdr:from>
    <xdr:to>
      <xdr:col>5</xdr:col>
      <xdr:colOff>175895</xdr:colOff>
      <xdr:row>100</xdr:row>
      <xdr:rowOff>112395</xdr:rowOff>
    </xdr:to>
    <xdr:pic>
      <xdr:nvPicPr>
        <xdr:cNvPr id="25" name="图片 2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1115" y="16337280"/>
          <a:ext cx="3192780" cy="206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327660</xdr:colOff>
      <xdr:row>119</xdr:row>
      <xdr:rowOff>45720</xdr:rowOff>
    </xdr:from>
    <xdr:to>
      <xdr:col>17</xdr:col>
      <xdr:colOff>542290</xdr:colOff>
      <xdr:row>129</xdr:row>
      <xdr:rowOff>179070</xdr:rowOff>
    </xdr:to>
    <xdr:pic>
      <xdr:nvPicPr>
        <xdr:cNvPr id="26" name="图片 2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252460" y="21808440"/>
          <a:ext cx="2653030" cy="196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45720</xdr:colOff>
      <xdr:row>140</xdr:row>
      <xdr:rowOff>167640</xdr:rowOff>
    </xdr:from>
    <xdr:to>
      <xdr:col>13</xdr:col>
      <xdr:colOff>99695</xdr:colOff>
      <xdr:row>152</xdr:row>
      <xdr:rowOff>83185</xdr:rowOff>
    </xdr:to>
    <xdr:pic>
      <xdr:nvPicPr>
        <xdr:cNvPr id="27" name="图片 2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532120" y="25770840"/>
          <a:ext cx="2492375" cy="211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91440</xdr:colOff>
      <xdr:row>141</xdr:row>
      <xdr:rowOff>174625</xdr:rowOff>
    </xdr:from>
    <xdr:to>
      <xdr:col>17</xdr:col>
      <xdr:colOff>569595</xdr:colOff>
      <xdr:row>152</xdr:row>
      <xdr:rowOff>64135</xdr:rowOff>
    </xdr:to>
    <xdr:pic>
      <xdr:nvPicPr>
        <xdr:cNvPr id="28" name="图片 27" descr="5fd509a9b27d80575a6ac03d75f0ba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016240" y="25960705"/>
          <a:ext cx="2916555" cy="1901190"/>
        </a:xfrm>
        <a:prstGeom prst="rect">
          <a:avLst/>
        </a:prstGeom>
      </xdr:spPr>
    </xdr:pic>
    <xdr:clientData/>
  </xdr:twoCellAnchor>
  <xdr:twoCellAnchor editAs="oneCell">
    <xdr:from>
      <xdr:col>18</xdr:col>
      <xdr:colOff>68580</xdr:colOff>
      <xdr:row>102</xdr:row>
      <xdr:rowOff>114300</xdr:rowOff>
    </xdr:from>
    <xdr:to>
      <xdr:col>26</xdr:col>
      <xdr:colOff>475615</xdr:colOff>
      <xdr:row>111</xdr:row>
      <xdr:rowOff>52070</xdr:rowOff>
    </xdr:to>
    <xdr:pic>
      <xdr:nvPicPr>
        <xdr:cNvPr id="29" name="图片 2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1041380" y="18768060"/>
          <a:ext cx="5283835" cy="158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108</xdr:row>
      <xdr:rowOff>129540</xdr:rowOff>
    </xdr:from>
    <xdr:to>
      <xdr:col>8</xdr:col>
      <xdr:colOff>552450</xdr:colOff>
      <xdr:row>115</xdr:row>
      <xdr:rowOff>22860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620" y="19880580"/>
          <a:ext cx="5421630" cy="1173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99060</xdr:colOff>
      <xdr:row>44</xdr:row>
      <xdr:rowOff>106680</xdr:rowOff>
    </xdr:from>
    <xdr:to>
      <xdr:col>17</xdr:col>
      <xdr:colOff>568960</xdr:colOff>
      <xdr:row>50</xdr:row>
      <xdr:rowOff>144780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585460" y="8153400"/>
          <a:ext cx="5346700" cy="1135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68580</xdr:colOff>
      <xdr:row>72</xdr:row>
      <xdr:rowOff>76200</xdr:rowOff>
    </xdr:from>
    <xdr:to>
      <xdr:col>26</xdr:col>
      <xdr:colOff>564515</xdr:colOff>
      <xdr:row>78</xdr:row>
      <xdr:rowOff>86360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041380" y="13243560"/>
          <a:ext cx="5372735" cy="1107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22860</xdr:colOff>
      <xdr:row>89</xdr:row>
      <xdr:rowOff>175260</xdr:rowOff>
    </xdr:from>
    <xdr:to>
      <xdr:col>26</xdr:col>
      <xdr:colOff>575945</xdr:colOff>
      <xdr:row>95</xdr:row>
      <xdr:rowOff>179070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0995660" y="16451580"/>
          <a:ext cx="5429885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</xdr:colOff>
      <xdr:row>58</xdr:row>
      <xdr:rowOff>53340</xdr:rowOff>
    </xdr:from>
    <xdr:to>
      <xdr:col>26</xdr:col>
      <xdr:colOff>556895</xdr:colOff>
      <xdr:row>63</xdr:row>
      <xdr:rowOff>130175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1033760" y="10660380"/>
          <a:ext cx="5372735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122</xdr:row>
      <xdr:rowOff>99060</xdr:rowOff>
    </xdr:from>
    <xdr:to>
      <xdr:col>8</xdr:col>
      <xdr:colOff>556895</xdr:colOff>
      <xdr:row>128</xdr:row>
      <xdr:rowOff>111125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35" y="22410420"/>
          <a:ext cx="5433060" cy="1109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8255</xdr:colOff>
      <xdr:row>136</xdr:row>
      <xdr:rowOff>83820</xdr:rowOff>
    </xdr:from>
    <xdr:to>
      <xdr:col>8</xdr:col>
      <xdr:colOff>565785</xdr:colOff>
      <xdr:row>142</xdr:row>
      <xdr:rowOff>142240</xdr:rowOff>
    </xdr:to>
    <xdr:pic>
      <xdr:nvPicPr>
        <xdr:cNvPr id="37" name="图片 3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255" y="24955500"/>
          <a:ext cx="5434330" cy="1155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30480</xdr:colOff>
      <xdr:row>23</xdr:row>
      <xdr:rowOff>22860</xdr:rowOff>
    </xdr:from>
    <xdr:to>
      <xdr:col>26</xdr:col>
      <xdr:colOff>521970</xdr:colOff>
      <xdr:row>28</xdr:row>
      <xdr:rowOff>116840</xdr:rowOff>
    </xdr:to>
    <xdr:pic>
      <xdr:nvPicPr>
        <xdr:cNvPr id="38" name="图片 3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1003280" y="4229100"/>
          <a:ext cx="5368290" cy="100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22860</xdr:colOff>
      <xdr:row>11</xdr:row>
      <xdr:rowOff>175260</xdr:rowOff>
    </xdr:from>
    <xdr:to>
      <xdr:col>26</xdr:col>
      <xdr:colOff>569595</xdr:colOff>
      <xdr:row>22</xdr:row>
      <xdr:rowOff>133350</xdr:rowOff>
    </xdr:to>
    <xdr:pic>
      <xdr:nvPicPr>
        <xdr:cNvPr id="39" name="图片 3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0995660" y="2186940"/>
          <a:ext cx="5423535" cy="1969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563880</xdr:colOff>
      <xdr:row>130</xdr:row>
      <xdr:rowOff>53340</xdr:rowOff>
    </xdr:from>
    <xdr:to>
      <xdr:col>17</xdr:col>
      <xdr:colOff>464820</xdr:colOff>
      <xdr:row>135</xdr:row>
      <xdr:rowOff>142240</xdr:rowOff>
    </xdr:to>
    <xdr:pic>
      <xdr:nvPicPr>
        <xdr:cNvPr id="40" name="图片 3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440680" y="23827740"/>
          <a:ext cx="538734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68580</xdr:colOff>
      <xdr:row>146</xdr:row>
      <xdr:rowOff>60960</xdr:rowOff>
    </xdr:from>
    <xdr:to>
      <xdr:col>26</xdr:col>
      <xdr:colOff>564515</xdr:colOff>
      <xdr:row>151</xdr:row>
      <xdr:rowOff>105410</xdr:rowOff>
    </xdr:to>
    <xdr:pic>
      <xdr:nvPicPr>
        <xdr:cNvPr id="42" name="图片 4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1041380" y="26761440"/>
          <a:ext cx="537273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22860</xdr:colOff>
      <xdr:row>6</xdr:row>
      <xdr:rowOff>106680</xdr:rowOff>
    </xdr:from>
    <xdr:to>
      <xdr:col>17</xdr:col>
      <xdr:colOff>564515</xdr:colOff>
      <xdr:row>12</xdr:row>
      <xdr:rowOff>57150</xdr:rowOff>
    </xdr:to>
    <xdr:pic>
      <xdr:nvPicPr>
        <xdr:cNvPr id="43" name="图片 4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509260" y="1203960"/>
          <a:ext cx="5418455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106680</xdr:colOff>
      <xdr:row>153</xdr:row>
      <xdr:rowOff>167640</xdr:rowOff>
    </xdr:from>
    <xdr:to>
      <xdr:col>17</xdr:col>
      <xdr:colOff>528320</xdr:colOff>
      <xdr:row>174</xdr:row>
      <xdr:rowOff>114300</xdr:rowOff>
    </xdr:to>
    <xdr:pic>
      <xdr:nvPicPr>
        <xdr:cNvPr id="44" name="图片 4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593080" y="28148280"/>
          <a:ext cx="5298440" cy="378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</xdr:colOff>
      <xdr:row>175</xdr:row>
      <xdr:rowOff>106680</xdr:rowOff>
    </xdr:from>
    <xdr:to>
      <xdr:col>17</xdr:col>
      <xdr:colOff>575945</xdr:colOff>
      <xdr:row>198</xdr:row>
      <xdr:rowOff>45720</xdr:rowOff>
    </xdr:to>
    <xdr:pic>
      <xdr:nvPicPr>
        <xdr:cNvPr id="45" name="图片 4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516880" y="32110680"/>
          <a:ext cx="5422265" cy="414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91440</xdr:colOff>
      <xdr:row>167</xdr:row>
      <xdr:rowOff>99060</xdr:rowOff>
    </xdr:from>
    <xdr:to>
      <xdr:col>26</xdr:col>
      <xdr:colOff>583565</xdr:colOff>
      <xdr:row>176</xdr:row>
      <xdr:rowOff>53340</xdr:rowOff>
    </xdr:to>
    <xdr:pic>
      <xdr:nvPicPr>
        <xdr:cNvPr id="46" name="图片 4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1064240" y="30640020"/>
          <a:ext cx="5368925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53340</xdr:colOff>
      <xdr:row>111</xdr:row>
      <xdr:rowOff>167640</xdr:rowOff>
    </xdr:from>
    <xdr:to>
      <xdr:col>26</xdr:col>
      <xdr:colOff>543560</xdr:colOff>
      <xdr:row>116</xdr:row>
      <xdr:rowOff>85090</xdr:rowOff>
    </xdr:to>
    <xdr:pic>
      <xdr:nvPicPr>
        <xdr:cNvPr id="49" name="图片 4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1026140" y="20467320"/>
          <a:ext cx="5367020" cy="831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106680</xdr:colOff>
      <xdr:row>131</xdr:row>
      <xdr:rowOff>30480</xdr:rowOff>
    </xdr:from>
    <xdr:to>
      <xdr:col>26</xdr:col>
      <xdr:colOff>568960</xdr:colOff>
      <xdr:row>135</xdr:row>
      <xdr:rowOff>127635</xdr:rowOff>
    </xdr:to>
    <xdr:pic>
      <xdr:nvPicPr>
        <xdr:cNvPr id="50" name="图片 4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1079480" y="23987760"/>
          <a:ext cx="5339080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53340</xdr:colOff>
      <xdr:row>136</xdr:row>
      <xdr:rowOff>68580</xdr:rowOff>
    </xdr:from>
    <xdr:to>
      <xdr:col>26</xdr:col>
      <xdr:colOff>540385</xdr:colOff>
      <xdr:row>145</xdr:row>
      <xdr:rowOff>95250</xdr:rowOff>
    </xdr:to>
    <xdr:pic>
      <xdr:nvPicPr>
        <xdr:cNvPr id="56" name="图片 5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1026140" y="24940260"/>
          <a:ext cx="5363845" cy="1672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23495</xdr:colOff>
      <xdr:row>204</xdr:row>
      <xdr:rowOff>76200</xdr:rowOff>
    </xdr:from>
    <xdr:to>
      <xdr:col>8</xdr:col>
      <xdr:colOff>520065</xdr:colOff>
      <xdr:row>208</xdr:row>
      <xdr:rowOff>143510</xdr:rowOff>
    </xdr:to>
    <xdr:pic>
      <xdr:nvPicPr>
        <xdr:cNvPr id="58" name="图片 57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3495" y="37383720"/>
          <a:ext cx="5373370" cy="798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53975</xdr:colOff>
      <xdr:row>214</xdr:row>
      <xdr:rowOff>91440</xdr:rowOff>
    </xdr:from>
    <xdr:to>
      <xdr:col>8</xdr:col>
      <xdr:colOff>495935</xdr:colOff>
      <xdr:row>221</xdr:row>
      <xdr:rowOff>132715</xdr:rowOff>
    </xdr:to>
    <xdr:pic>
      <xdr:nvPicPr>
        <xdr:cNvPr id="60" name="图片 59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3975" y="39227760"/>
          <a:ext cx="5318760" cy="132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222</xdr:row>
      <xdr:rowOff>0</xdr:rowOff>
    </xdr:from>
    <xdr:to>
      <xdr:col>8</xdr:col>
      <xdr:colOff>490855</xdr:colOff>
      <xdr:row>229</xdr:row>
      <xdr:rowOff>44450</xdr:rowOff>
    </xdr:to>
    <xdr:pic>
      <xdr:nvPicPr>
        <xdr:cNvPr id="61" name="图片 60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635" y="40599360"/>
          <a:ext cx="5367020" cy="1324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</xdr:colOff>
      <xdr:row>240</xdr:row>
      <xdr:rowOff>15240</xdr:rowOff>
    </xdr:from>
    <xdr:to>
      <xdr:col>8</xdr:col>
      <xdr:colOff>582930</xdr:colOff>
      <xdr:row>244</xdr:row>
      <xdr:rowOff>121285</xdr:rowOff>
    </xdr:to>
    <xdr:pic>
      <xdr:nvPicPr>
        <xdr:cNvPr id="63" name="图片 6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5240" y="43906440"/>
          <a:ext cx="544449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15240</xdr:colOff>
      <xdr:row>204</xdr:row>
      <xdr:rowOff>167640</xdr:rowOff>
    </xdr:from>
    <xdr:to>
      <xdr:col>17</xdr:col>
      <xdr:colOff>563880</xdr:colOff>
      <xdr:row>209</xdr:row>
      <xdr:rowOff>80645</xdr:rowOff>
    </xdr:to>
    <xdr:pic>
      <xdr:nvPicPr>
        <xdr:cNvPr id="64" name="图片 6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501640" y="37475160"/>
          <a:ext cx="5425440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7620</xdr:colOff>
      <xdr:row>215</xdr:row>
      <xdr:rowOff>22860</xdr:rowOff>
    </xdr:from>
    <xdr:to>
      <xdr:col>17</xdr:col>
      <xdr:colOff>565150</xdr:colOff>
      <xdr:row>223</xdr:row>
      <xdr:rowOff>130175</xdr:rowOff>
    </xdr:to>
    <xdr:pic>
      <xdr:nvPicPr>
        <xdr:cNvPr id="65" name="图片 6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5494020" y="39342060"/>
          <a:ext cx="5434330" cy="157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229</xdr:row>
      <xdr:rowOff>114300</xdr:rowOff>
    </xdr:from>
    <xdr:to>
      <xdr:col>17</xdr:col>
      <xdr:colOff>537845</xdr:colOff>
      <xdr:row>233</xdr:row>
      <xdr:rowOff>160020</xdr:rowOff>
    </xdr:to>
    <xdr:pic>
      <xdr:nvPicPr>
        <xdr:cNvPr id="66" name="图片 6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524500" y="41993820"/>
          <a:ext cx="537654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91440</xdr:colOff>
      <xdr:row>176</xdr:row>
      <xdr:rowOff>175260</xdr:rowOff>
    </xdr:from>
    <xdr:to>
      <xdr:col>26</xdr:col>
      <xdr:colOff>541020</xdr:colOff>
      <xdr:row>180</xdr:row>
      <xdr:rowOff>163830</xdr:rowOff>
    </xdr:to>
    <xdr:pic>
      <xdr:nvPicPr>
        <xdr:cNvPr id="67" name="图片 6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1064240" y="32362140"/>
          <a:ext cx="532638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99060</xdr:colOff>
      <xdr:row>181</xdr:row>
      <xdr:rowOff>53340</xdr:rowOff>
    </xdr:from>
    <xdr:to>
      <xdr:col>26</xdr:col>
      <xdr:colOff>527685</xdr:colOff>
      <xdr:row>185</xdr:row>
      <xdr:rowOff>145415</xdr:rowOff>
    </xdr:to>
    <xdr:pic>
      <xdr:nvPicPr>
        <xdr:cNvPr id="68" name="图片 67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1071860" y="33154620"/>
          <a:ext cx="5305425" cy="823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45720</xdr:colOff>
      <xdr:row>185</xdr:row>
      <xdr:rowOff>167640</xdr:rowOff>
    </xdr:from>
    <xdr:to>
      <xdr:col>26</xdr:col>
      <xdr:colOff>494030</xdr:colOff>
      <xdr:row>201</xdr:row>
      <xdr:rowOff>135890</xdr:rowOff>
    </xdr:to>
    <xdr:pic>
      <xdr:nvPicPr>
        <xdr:cNvPr id="69" name="图片 6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1018520" y="34000440"/>
          <a:ext cx="5325110" cy="2894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</xdr:colOff>
      <xdr:row>245</xdr:row>
      <xdr:rowOff>30480</xdr:rowOff>
    </xdr:from>
    <xdr:to>
      <xdr:col>8</xdr:col>
      <xdr:colOff>571500</xdr:colOff>
      <xdr:row>249</xdr:row>
      <xdr:rowOff>127000</xdr:rowOff>
    </xdr:to>
    <xdr:pic>
      <xdr:nvPicPr>
        <xdr:cNvPr id="71" name="图片 70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68580" y="44836080"/>
          <a:ext cx="537972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45720</xdr:colOff>
      <xdr:row>240</xdr:row>
      <xdr:rowOff>7620</xdr:rowOff>
    </xdr:from>
    <xdr:to>
      <xdr:col>17</xdr:col>
      <xdr:colOff>553720</xdr:colOff>
      <xdr:row>244</xdr:row>
      <xdr:rowOff>100965</xdr:rowOff>
    </xdr:to>
    <xdr:pic>
      <xdr:nvPicPr>
        <xdr:cNvPr id="72" name="图片 71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532120" y="43898820"/>
          <a:ext cx="5384800" cy="82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255</xdr:row>
      <xdr:rowOff>160020</xdr:rowOff>
    </xdr:from>
    <xdr:to>
      <xdr:col>8</xdr:col>
      <xdr:colOff>534035</xdr:colOff>
      <xdr:row>260</xdr:row>
      <xdr:rowOff>64135</xdr:rowOff>
    </xdr:to>
    <xdr:pic>
      <xdr:nvPicPr>
        <xdr:cNvPr id="73" name="图片 72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620" y="46794420"/>
          <a:ext cx="540321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</xdr:colOff>
      <xdr:row>209</xdr:row>
      <xdr:rowOff>175260</xdr:rowOff>
    </xdr:from>
    <xdr:to>
      <xdr:col>17</xdr:col>
      <xdr:colOff>582930</xdr:colOff>
      <xdr:row>214</xdr:row>
      <xdr:rowOff>100330</xdr:rowOff>
    </xdr:to>
    <xdr:pic>
      <xdr:nvPicPr>
        <xdr:cNvPr id="74" name="图片 73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5547360" y="38397180"/>
          <a:ext cx="539877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76200</xdr:colOff>
      <xdr:row>28</xdr:row>
      <xdr:rowOff>160020</xdr:rowOff>
    </xdr:from>
    <xdr:to>
      <xdr:col>26</xdr:col>
      <xdr:colOff>487680</xdr:colOff>
      <xdr:row>33</xdr:row>
      <xdr:rowOff>66040</xdr:rowOff>
    </xdr:to>
    <xdr:pic>
      <xdr:nvPicPr>
        <xdr:cNvPr id="75" name="图片 74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1049000" y="5280660"/>
          <a:ext cx="528828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266</xdr:row>
      <xdr:rowOff>106680</xdr:rowOff>
    </xdr:from>
    <xdr:to>
      <xdr:col>8</xdr:col>
      <xdr:colOff>534670</xdr:colOff>
      <xdr:row>271</xdr:row>
      <xdr:rowOff>31115</xdr:rowOff>
    </xdr:to>
    <xdr:pic>
      <xdr:nvPicPr>
        <xdr:cNvPr id="76" name="图片 75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620" y="48752760"/>
          <a:ext cx="540385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209</xdr:row>
      <xdr:rowOff>175260</xdr:rowOff>
    </xdr:from>
    <xdr:to>
      <xdr:col>8</xdr:col>
      <xdr:colOff>543560</xdr:colOff>
      <xdr:row>214</xdr:row>
      <xdr:rowOff>60960</xdr:rowOff>
    </xdr:to>
    <xdr:pic>
      <xdr:nvPicPr>
        <xdr:cNvPr id="77" name="图片 76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620" y="38397180"/>
          <a:ext cx="541274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53340</xdr:colOff>
      <xdr:row>255</xdr:row>
      <xdr:rowOff>137160</xdr:rowOff>
    </xdr:from>
    <xdr:to>
      <xdr:col>17</xdr:col>
      <xdr:colOff>555625</xdr:colOff>
      <xdr:row>266</xdr:row>
      <xdr:rowOff>50165</xdr:rowOff>
    </xdr:to>
    <xdr:pic>
      <xdr:nvPicPr>
        <xdr:cNvPr id="80" name="图片 79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5539740" y="46771560"/>
          <a:ext cx="5379085" cy="192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</xdr:colOff>
      <xdr:row>234</xdr:row>
      <xdr:rowOff>106680</xdr:rowOff>
    </xdr:from>
    <xdr:to>
      <xdr:col>17</xdr:col>
      <xdr:colOff>584835</xdr:colOff>
      <xdr:row>239</xdr:row>
      <xdr:rowOff>5715</xdr:rowOff>
    </xdr:to>
    <xdr:pic>
      <xdr:nvPicPr>
        <xdr:cNvPr id="81" name="图片 80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5516880" y="42900600"/>
          <a:ext cx="5431155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68580</xdr:colOff>
      <xdr:row>125</xdr:row>
      <xdr:rowOff>106680</xdr:rowOff>
    </xdr:from>
    <xdr:to>
      <xdr:col>26</xdr:col>
      <xdr:colOff>608965</xdr:colOff>
      <xdr:row>130</xdr:row>
      <xdr:rowOff>50800</xdr:rowOff>
    </xdr:to>
    <xdr:pic>
      <xdr:nvPicPr>
        <xdr:cNvPr id="82" name="图片 81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1041380" y="22966680"/>
          <a:ext cx="5417185" cy="858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249</xdr:row>
      <xdr:rowOff>160020</xdr:rowOff>
    </xdr:from>
    <xdr:to>
      <xdr:col>8</xdr:col>
      <xdr:colOff>596265</xdr:colOff>
      <xdr:row>254</xdr:row>
      <xdr:rowOff>104140</xdr:rowOff>
    </xdr:to>
    <xdr:pic>
      <xdr:nvPicPr>
        <xdr:cNvPr id="83" name="图片 82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635" y="45697140"/>
          <a:ext cx="5472430" cy="858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38100</xdr:colOff>
      <xdr:row>33</xdr:row>
      <xdr:rowOff>53340</xdr:rowOff>
    </xdr:from>
    <xdr:to>
      <xdr:col>26</xdr:col>
      <xdr:colOff>594360</xdr:colOff>
      <xdr:row>37</xdr:row>
      <xdr:rowOff>88900</xdr:rowOff>
    </xdr:to>
    <xdr:pic>
      <xdr:nvPicPr>
        <xdr:cNvPr id="84" name="图片 83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1010900" y="6088380"/>
          <a:ext cx="543306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53340</xdr:colOff>
      <xdr:row>245</xdr:row>
      <xdr:rowOff>38100</xdr:rowOff>
    </xdr:from>
    <xdr:to>
      <xdr:col>17</xdr:col>
      <xdr:colOff>559435</xdr:colOff>
      <xdr:row>249</xdr:row>
      <xdr:rowOff>154305</xdr:rowOff>
    </xdr:to>
    <xdr:pic>
      <xdr:nvPicPr>
        <xdr:cNvPr id="85" name="图片 84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5539740" y="44843700"/>
          <a:ext cx="5382895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260</xdr:row>
      <xdr:rowOff>137160</xdr:rowOff>
    </xdr:from>
    <xdr:to>
      <xdr:col>8</xdr:col>
      <xdr:colOff>516890</xdr:colOff>
      <xdr:row>265</xdr:row>
      <xdr:rowOff>9525</xdr:rowOff>
    </xdr:to>
    <xdr:pic>
      <xdr:nvPicPr>
        <xdr:cNvPr id="86" name="图片 85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620" y="47685960"/>
          <a:ext cx="5386070" cy="78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</xdr:colOff>
      <xdr:row>267</xdr:row>
      <xdr:rowOff>68580</xdr:rowOff>
    </xdr:from>
    <xdr:to>
      <xdr:col>17</xdr:col>
      <xdr:colOff>525780</xdr:colOff>
      <xdr:row>274</xdr:row>
      <xdr:rowOff>163195</xdr:rowOff>
    </xdr:to>
    <xdr:pic>
      <xdr:nvPicPr>
        <xdr:cNvPr id="87" name="图片 86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5516880" y="48897540"/>
          <a:ext cx="5372100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91440</xdr:colOff>
      <xdr:row>276</xdr:row>
      <xdr:rowOff>15240</xdr:rowOff>
    </xdr:from>
    <xdr:to>
      <xdr:col>17</xdr:col>
      <xdr:colOff>528955</xdr:colOff>
      <xdr:row>293</xdr:row>
      <xdr:rowOff>23495</xdr:rowOff>
    </xdr:to>
    <xdr:pic>
      <xdr:nvPicPr>
        <xdr:cNvPr id="88" name="图片 87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5577840" y="50490120"/>
          <a:ext cx="5314315" cy="311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291</xdr:row>
      <xdr:rowOff>83820</xdr:rowOff>
    </xdr:from>
    <xdr:to>
      <xdr:col>8</xdr:col>
      <xdr:colOff>507365</xdr:colOff>
      <xdr:row>298</xdr:row>
      <xdr:rowOff>90805</xdr:rowOff>
    </xdr:to>
    <xdr:pic>
      <xdr:nvPicPr>
        <xdr:cNvPr id="89" name="图片 88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635" y="53301900"/>
          <a:ext cx="5383530" cy="128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224</xdr:row>
      <xdr:rowOff>30480</xdr:rowOff>
    </xdr:from>
    <xdr:to>
      <xdr:col>17</xdr:col>
      <xdr:colOff>526415</xdr:colOff>
      <xdr:row>228</xdr:row>
      <xdr:rowOff>118110</xdr:rowOff>
    </xdr:to>
    <xdr:pic>
      <xdr:nvPicPr>
        <xdr:cNvPr id="91" name="图片 90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5524500" y="40995600"/>
          <a:ext cx="5365115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284</xdr:row>
      <xdr:rowOff>15240</xdr:rowOff>
    </xdr:from>
    <xdr:to>
      <xdr:col>8</xdr:col>
      <xdr:colOff>421005</xdr:colOff>
      <xdr:row>291</xdr:row>
      <xdr:rowOff>83820</xdr:rowOff>
    </xdr:to>
    <xdr:pic>
      <xdr:nvPicPr>
        <xdr:cNvPr id="93" name="图片 92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270" y="51953160"/>
          <a:ext cx="5296535" cy="134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121920</xdr:colOff>
      <xdr:row>255</xdr:row>
      <xdr:rowOff>137160</xdr:rowOff>
    </xdr:from>
    <xdr:to>
      <xdr:col>27</xdr:col>
      <xdr:colOff>38735</xdr:colOff>
      <xdr:row>263</xdr:row>
      <xdr:rowOff>45720</xdr:rowOff>
    </xdr:to>
    <xdr:pic>
      <xdr:nvPicPr>
        <xdr:cNvPr id="95" name="图片 94"/>
        <xdr:cNvPicPr>
          <a:picLocks noChangeAspect="1"/>
        </xdr:cNvPicPr>
      </xdr:nvPicPr>
      <xdr:blipFill>
        <a:blip r:embed="rId68"/>
        <a:srcRect b="62152"/>
        <a:stretch>
          <a:fillRect/>
        </a:stretch>
      </xdr:blipFill>
      <xdr:spPr>
        <a:xfrm>
          <a:off x="11094720" y="46771560"/>
          <a:ext cx="540321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272</xdr:row>
      <xdr:rowOff>38100</xdr:rowOff>
    </xdr:from>
    <xdr:to>
      <xdr:col>8</xdr:col>
      <xdr:colOff>541020</xdr:colOff>
      <xdr:row>276</xdr:row>
      <xdr:rowOff>156210</xdr:rowOff>
    </xdr:to>
    <xdr:pic>
      <xdr:nvPicPr>
        <xdr:cNvPr id="96" name="图片 95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7620" y="49781460"/>
          <a:ext cx="5410200" cy="849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41</xdr:row>
      <xdr:rowOff>36195</xdr:rowOff>
    </xdr:from>
    <xdr:to>
      <xdr:col>4</xdr:col>
      <xdr:colOff>102235</xdr:colOff>
      <xdr:row>50</xdr:row>
      <xdr:rowOff>91440</xdr:rowOff>
    </xdr:to>
    <xdr:pic>
      <xdr:nvPicPr>
        <xdr:cNvPr id="98" name="图片 97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635" y="7534275"/>
          <a:ext cx="2540000" cy="170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7</xdr:row>
      <xdr:rowOff>0</xdr:rowOff>
    </xdr:from>
    <xdr:to>
      <xdr:col>8</xdr:col>
      <xdr:colOff>447675</xdr:colOff>
      <xdr:row>13</xdr:row>
      <xdr:rowOff>31115</xdr:rowOff>
    </xdr:to>
    <xdr:pic>
      <xdr:nvPicPr>
        <xdr:cNvPr id="101" name="图片 100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7620" y="1280160"/>
          <a:ext cx="5316855" cy="112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13</xdr:row>
      <xdr:rowOff>137160</xdr:rowOff>
    </xdr:from>
    <xdr:to>
      <xdr:col>8</xdr:col>
      <xdr:colOff>591820</xdr:colOff>
      <xdr:row>19</xdr:row>
      <xdr:rowOff>159385</xdr:rowOff>
    </xdr:to>
    <xdr:pic>
      <xdr:nvPicPr>
        <xdr:cNvPr id="102" name="图片 101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635" y="2514600"/>
          <a:ext cx="5467985" cy="1119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20</xdr:row>
      <xdr:rowOff>106680</xdr:rowOff>
    </xdr:from>
    <xdr:to>
      <xdr:col>8</xdr:col>
      <xdr:colOff>570230</xdr:colOff>
      <xdr:row>26</xdr:row>
      <xdr:rowOff>145415</xdr:rowOff>
    </xdr:to>
    <xdr:pic>
      <xdr:nvPicPr>
        <xdr:cNvPr id="103" name="图片 102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7620" y="3764280"/>
          <a:ext cx="5439410" cy="1136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27</xdr:row>
      <xdr:rowOff>91440</xdr:rowOff>
    </xdr:from>
    <xdr:to>
      <xdr:col>8</xdr:col>
      <xdr:colOff>511810</xdr:colOff>
      <xdr:row>33</xdr:row>
      <xdr:rowOff>137160</xdr:rowOff>
    </xdr:to>
    <xdr:pic>
      <xdr:nvPicPr>
        <xdr:cNvPr id="104" name="图片 103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7620" y="5029200"/>
          <a:ext cx="5380990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</xdr:colOff>
      <xdr:row>34</xdr:row>
      <xdr:rowOff>45720</xdr:rowOff>
    </xdr:from>
    <xdr:to>
      <xdr:col>8</xdr:col>
      <xdr:colOff>485775</xdr:colOff>
      <xdr:row>40</xdr:row>
      <xdr:rowOff>73660</xdr:rowOff>
    </xdr:to>
    <xdr:pic>
      <xdr:nvPicPr>
        <xdr:cNvPr id="105" name="图片 104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5240" y="6263640"/>
          <a:ext cx="5347335" cy="1125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121920</xdr:colOff>
      <xdr:row>109</xdr:row>
      <xdr:rowOff>38100</xdr:rowOff>
    </xdr:from>
    <xdr:to>
      <xdr:col>13</xdr:col>
      <xdr:colOff>342900</xdr:colOff>
      <xdr:row>118</xdr:row>
      <xdr:rowOff>180975</xdr:rowOff>
    </xdr:to>
    <xdr:pic>
      <xdr:nvPicPr>
        <xdr:cNvPr id="106" name="图片 105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5608320" y="19972020"/>
          <a:ext cx="2659380" cy="178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</xdr:colOff>
      <xdr:row>120</xdr:row>
      <xdr:rowOff>29845</xdr:rowOff>
    </xdr:from>
    <xdr:to>
      <xdr:col>13</xdr:col>
      <xdr:colOff>327660</xdr:colOff>
      <xdr:row>130</xdr:row>
      <xdr:rowOff>12700</xdr:rowOff>
    </xdr:to>
    <xdr:pic>
      <xdr:nvPicPr>
        <xdr:cNvPr id="108" name="图片 107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5516880" y="21975445"/>
          <a:ext cx="2735580" cy="181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121920</xdr:colOff>
      <xdr:row>117</xdr:row>
      <xdr:rowOff>99060</xdr:rowOff>
    </xdr:from>
    <xdr:to>
      <xdr:col>26</xdr:col>
      <xdr:colOff>527685</xdr:colOff>
      <xdr:row>124</xdr:row>
      <xdr:rowOff>8890</xdr:rowOff>
    </xdr:to>
    <xdr:pic>
      <xdr:nvPicPr>
        <xdr:cNvPr id="109" name="图片 108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1094720" y="21496020"/>
          <a:ext cx="5282565" cy="1189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91440</xdr:colOff>
      <xdr:row>153</xdr:row>
      <xdr:rowOff>106680</xdr:rowOff>
    </xdr:from>
    <xdr:to>
      <xdr:col>26</xdr:col>
      <xdr:colOff>521335</xdr:colOff>
      <xdr:row>166</xdr:row>
      <xdr:rowOff>151130</xdr:rowOff>
    </xdr:to>
    <xdr:pic>
      <xdr:nvPicPr>
        <xdr:cNvPr id="110" name="图片 109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1064240" y="28087320"/>
          <a:ext cx="5306695" cy="242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306</xdr:row>
      <xdr:rowOff>76200</xdr:rowOff>
    </xdr:from>
    <xdr:to>
      <xdr:col>3</xdr:col>
      <xdr:colOff>496570</xdr:colOff>
      <xdr:row>312</xdr:row>
      <xdr:rowOff>45720</xdr:rowOff>
    </xdr:to>
    <xdr:pic>
      <xdr:nvPicPr>
        <xdr:cNvPr id="111" name="图片 110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270" y="56037480"/>
          <a:ext cx="2324100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313</xdr:row>
      <xdr:rowOff>22860</xdr:rowOff>
    </xdr:from>
    <xdr:to>
      <xdr:col>4</xdr:col>
      <xdr:colOff>328295</xdr:colOff>
      <xdr:row>338</xdr:row>
      <xdr:rowOff>110490</xdr:rowOff>
    </xdr:to>
    <xdr:pic>
      <xdr:nvPicPr>
        <xdr:cNvPr id="112" name="图片 111" descr="f4cc8614ef3c96e033930e1b5d8b4da"/>
        <xdr:cNvPicPr>
          <a:picLocks noChangeAspect="1"/>
        </xdr:cNvPicPr>
      </xdr:nvPicPr>
      <xdr:blipFill>
        <a:blip r:embed="rId81"/>
        <a:srcRect l="16048" t="8333" r="17973" b="8333"/>
        <a:stretch>
          <a:fillRect/>
        </a:stretch>
      </xdr:blipFill>
      <xdr:spPr>
        <a:xfrm>
          <a:off x="7620" y="57264300"/>
          <a:ext cx="2759075" cy="4659630"/>
        </a:xfrm>
        <a:prstGeom prst="rect">
          <a:avLst/>
        </a:prstGeom>
      </xdr:spPr>
    </xdr:pic>
    <xdr:clientData/>
  </xdr:twoCellAnchor>
  <xdr:twoCellAnchor editAs="oneCell">
    <xdr:from>
      <xdr:col>9</xdr:col>
      <xdr:colOff>91440</xdr:colOff>
      <xdr:row>306</xdr:row>
      <xdr:rowOff>60960</xdr:rowOff>
    </xdr:from>
    <xdr:to>
      <xdr:col>13</xdr:col>
      <xdr:colOff>64770</xdr:colOff>
      <xdr:row>313</xdr:row>
      <xdr:rowOff>5715</xdr:rowOff>
    </xdr:to>
    <xdr:pic>
      <xdr:nvPicPr>
        <xdr:cNvPr id="113" name="图片 112" descr="img_v3_02ev_bed9783d-4208-49ec-ae70-5c2c4e74258g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5577840" y="56022240"/>
          <a:ext cx="2411730" cy="1224915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</xdr:colOff>
      <xdr:row>313</xdr:row>
      <xdr:rowOff>106680</xdr:rowOff>
    </xdr:from>
    <xdr:to>
      <xdr:col>13</xdr:col>
      <xdr:colOff>20955</xdr:colOff>
      <xdr:row>333</xdr:row>
      <xdr:rowOff>31115</xdr:rowOff>
    </xdr:to>
    <xdr:pic>
      <xdr:nvPicPr>
        <xdr:cNvPr id="114" name="图片 113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5539740" y="57348120"/>
          <a:ext cx="2406015" cy="358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15240</xdr:colOff>
      <xdr:row>333</xdr:row>
      <xdr:rowOff>62230</xdr:rowOff>
    </xdr:from>
    <xdr:to>
      <xdr:col>13</xdr:col>
      <xdr:colOff>107315</xdr:colOff>
      <xdr:row>339</xdr:row>
      <xdr:rowOff>166370</xdr:rowOff>
    </xdr:to>
    <xdr:pic>
      <xdr:nvPicPr>
        <xdr:cNvPr id="115" name="图片 114" descr="img_v3_02ev_f1757361-13e9-4150-9154-2db7cd13442g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5501640" y="60961270"/>
          <a:ext cx="2530475" cy="120142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293</xdr:row>
      <xdr:rowOff>53340</xdr:rowOff>
    </xdr:from>
    <xdr:to>
      <xdr:col>14</xdr:col>
      <xdr:colOff>0</xdr:colOff>
      <xdr:row>305</xdr:row>
      <xdr:rowOff>121920</xdr:rowOff>
    </xdr:to>
    <xdr:pic>
      <xdr:nvPicPr>
        <xdr:cNvPr id="116" name="图片 115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5562600" y="53637180"/>
          <a:ext cx="2971800" cy="226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129540</xdr:colOff>
      <xdr:row>276</xdr:row>
      <xdr:rowOff>152400</xdr:rowOff>
    </xdr:from>
    <xdr:to>
      <xdr:col>22</xdr:col>
      <xdr:colOff>122555</xdr:colOff>
      <xdr:row>287</xdr:row>
      <xdr:rowOff>171450</xdr:rowOff>
    </xdr:to>
    <xdr:pic>
      <xdr:nvPicPr>
        <xdr:cNvPr id="117" name="图片 116" descr="d413a2db9c04fd2e54746ea66f4065f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11102340" y="50627280"/>
          <a:ext cx="2431415" cy="2030730"/>
        </a:xfrm>
        <a:prstGeom prst="rect">
          <a:avLst/>
        </a:prstGeom>
      </xdr:spPr>
    </xdr:pic>
    <xdr:clientData/>
  </xdr:twoCellAnchor>
  <xdr:twoCellAnchor editAs="oneCell">
    <xdr:from>
      <xdr:col>22</xdr:col>
      <xdr:colOff>137160</xdr:colOff>
      <xdr:row>276</xdr:row>
      <xdr:rowOff>29845</xdr:rowOff>
    </xdr:from>
    <xdr:to>
      <xdr:col>26</xdr:col>
      <xdr:colOff>570230</xdr:colOff>
      <xdr:row>288</xdr:row>
      <xdr:rowOff>76835</xdr:rowOff>
    </xdr:to>
    <xdr:pic>
      <xdr:nvPicPr>
        <xdr:cNvPr id="118" name="图片 117" descr="70bfe8894c901c3c5608de6553d0f8d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3548360" y="50504725"/>
          <a:ext cx="2871470" cy="2241550"/>
        </a:xfrm>
        <a:prstGeom prst="rect">
          <a:avLst/>
        </a:prstGeom>
      </xdr:spPr>
    </xdr:pic>
    <xdr:clientData/>
  </xdr:twoCellAnchor>
  <xdr:twoCellAnchor editAs="oneCell">
    <xdr:from>
      <xdr:col>18</xdr:col>
      <xdr:colOff>114300</xdr:colOff>
      <xdr:row>289</xdr:row>
      <xdr:rowOff>76200</xdr:rowOff>
    </xdr:from>
    <xdr:to>
      <xdr:col>21</xdr:col>
      <xdr:colOff>229870</xdr:colOff>
      <xdr:row>305</xdr:row>
      <xdr:rowOff>56515</xdr:rowOff>
    </xdr:to>
    <xdr:pic>
      <xdr:nvPicPr>
        <xdr:cNvPr id="119" name="图片 118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1087100" y="52928520"/>
          <a:ext cx="1944370" cy="290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137160</xdr:colOff>
      <xdr:row>306</xdr:row>
      <xdr:rowOff>38100</xdr:rowOff>
    </xdr:from>
    <xdr:to>
      <xdr:col>17</xdr:col>
      <xdr:colOff>495300</xdr:colOff>
      <xdr:row>323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8061960" y="55999380"/>
          <a:ext cx="2796540" cy="323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53340</xdr:colOff>
      <xdr:row>323</xdr:row>
      <xdr:rowOff>175260</xdr:rowOff>
    </xdr:from>
    <xdr:to>
      <xdr:col>17</xdr:col>
      <xdr:colOff>558800</xdr:colOff>
      <xdr:row>344</xdr:row>
      <xdr:rowOff>136525</xdr:rowOff>
    </xdr:to>
    <xdr:pic>
      <xdr:nvPicPr>
        <xdr:cNvPr id="8" name="图片 7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7978140" y="59245500"/>
          <a:ext cx="2943860" cy="3801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15240</xdr:colOff>
      <xdr:row>340</xdr:row>
      <xdr:rowOff>114300</xdr:rowOff>
    </xdr:from>
    <xdr:to>
      <xdr:col>13</xdr:col>
      <xdr:colOff>99060</xdr:colOff>
      <xdr:row>355</xdr:row>
      <xdr:rowOff>181610</xdr:rowOff>
    </xdr:to>
    <xdr:pic>
      <xdr:nvPicPr>
        <xdr:cNvPr id="15" name="图片 14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5501640" y="62293500"/>
          <a:ext cx="2522220" cy="281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</xdr:colOff>
      <xdr:row>13</xdr:row>
      <xdr:rowOff>114300</xdr:rowOff>
    </xdr:from>
    <xdr:to>
      <xdr:col>17</xdr:col>
      <xdr:colOff>568960</xdr:colOff>
      <xdr:row>18</xdr:row>
      <xdr:rowOff>91440</xdr:rowOff>
    </xdr:to>
    <xdr:pic>
      <xdr:nvPicPr>
        <xdr:cNvPr id="16" name="图片 15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5554980" y="2491740"/>
          <a:ext cx="5377180" cy="891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306</xdr:row>
      <xdr:rowOff>160020</xdr:rowOff>
    </xdr:from>
    <xdr:to>
      <xdr:col>8</xdr:col>
      <xdr:colOff>593725</xdr:colOff>
      <xdr:row>314</xdr:row>
      <xdr:rowOff>37465</xdr:rowOff>
    </xdr:to>
    <xdr:pic>
      <xdr:nvPicPr>
        <xdr:cNvPr id="17" name="图片 16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2895600" y="56121300"/>
          <a:ext cx="2574925" cy="1340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365760</xdr:colOff>
      <xdr:row>314</xdr:row>
      <xdr:rowOff>175260</xdr:rowOff>
    </xdr:from>
    <xdr:to>
      <xdr:col>9</xdr:col>
      <xdr:colOff>53340</xdr:colOff>
      <xdr:row>322</xdr:row>
      <xdr:rowOff>154940</xdr:rowOff>
    </xdr:to>
    <xdr:pic>
      <xdr:nvPicPr>
        <xdr:cNvPr id="41" name="图片 40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2804160" y="57599580"/>
          <a:ext cx="2735580" cy="144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68580</xdr:colOff>
      <xdr:row>95</xdr:row>
      <xdr:rowOff>144780</xdr:rowOff>
    </xdr:from>
    <xdr:to>
      <xdr:col>26</xdr:col>
      <xdr:colOff>591185</xdr:colOff>
      <xdr:row>101</xdr:row>
      <xdr:rowOff>139700</xdr:rowOff>
    </xdr:to>
    <xdr:pic>
      <xdr:nvPicPr>
        <xdr:cNvPr id="48" name="图片 47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1041380" y="17518380"/>
          <a:ext cx="5399405" cy="1092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</xdr:colOff>
      <xdr:row>38</xdr:row>
      <xdr:rowOff>129540</xdr:rowOff>
    </xdr:from>
    <xdr:to>
      <xdr:col>26</xdr:col>
      <xdr:colOff>568960</xdr:colOff>
      <xdr:row>42</xdr:row>
      <xdr:rowOff>170180</xdr:rowOff>
    </xdr:to>
    <xdr:pic>
      <xdr:nvPicPr>
        <xdr:cNvPr id="51" name="图片 50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1033760" y="7078980"/>
          <a:ext cx="538480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68580</xdr:colOff>
      <xdr:row>43</xdr:row>
      <xdr:rowOff>106680</xdr:rowOff>
    </xdr:from>
    <xdr:to>
      <xdr:col>26</xdr:col>
      <xdr:colOff>574040</xdr:colOff>
      <xdr:row>48</xdr:row>
      <xdr:rowOff>48895</xdr:rowOff>
    </xdr:to>
    <xdr:pic>
      <xdr:nvPicPr>
        <xdr:cNvPr id="52" name="图片 51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11041380" y="7970520"/>
          <a:ext cx="538226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230</xdr:row>
      <xdr:rowOff>0</xdr:rowOff>
    </xdr:from>
    <xdr:to>
      <xdr:col>8</xdr:col>
      <xdr:colOff>574675</xdr:colOff>
      <xdr:row>234</xdr:row>
      <xdr:rowOff>78105</xdr:rowOff>
    </xdr:to>
    <xdr:pic>
      <xdr:nvPicPr>
        <xdr:cNvPr id="53" name="图片 52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270" y="42062400"/>
          <a:ext cx="5450205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</xdr:colOff>
      <xdr:row>340</xdr:row>
      <xdr:rowOff>76200</xdr:rowOff>
    </xdr:from>
    <xdr:to>
      <xdr:col>4</xdr:col>
      <xdr:colOff>425450</xdr:colOff>
      <xdr:row>349</xdr:row>
      <xdr:rowOff>178435</xdr:rowOff>
    </xdr:to>
    <xdr:pic>
      <xdr:nvPicPr>
        <xdr:cNvPr id="54" name="图片 53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45720" y="62255400"/>
          <a:ext cx="2818130" cy="1748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420370</xdr:colOff>
      <xdr:row>340</xdr:row>
      <xdr:rowOff>87630</xdr:rowOff>
    </xdr:from>
    <xdr:to>
      <xdr:col>8</xdr:col>
      <xdr:colOff>548640</xdr:colOff>
      <xdr:row>349</xdr:row>
      <xdr:rowOff>158750</xdr:rowOff>
    </xdr:to>
    <xdr:pic>
      <xdr:nvPicPr>
        <xdr:cNvPr id="55" name="图片 54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2858770" y="62266830"/>
          <a:ext cx="2566670" cy="171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</xdr:colOff>
      <xdr:row>357</xdr:row>
      <xdr:rowOff>76200</xdr:rowOff>
    </xdr:from>
    <xdr:to>
      <xdr:col>17</xdr:col>
      <xdr:colOff>563880</xdr:colOff>
      <xdr:row>362</xdr:row>
      <xdr:rowOff>172085</xdr:rowOff>
    </xdr:to>
    <xdr:pic>
      <xdr:nvPicPr>
        <xdr:cNvPr id="92" name="图片 91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5516880" y="65364360"/>
          <a:ext cx="541020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45720</xdr:colOff>
      <xdr:row>363</xdr:row>
      <xdr:rowOff>45720</xdr:rowOff>
    </xdr:from>
    <xdr:to>
      <xdr:col>17</xdr:col>
      <xdr:colOff>564515</xdr:colOff>
      <xdr:row>368</xdr:row>
      <xdr:rowOff>172085</xdr:rowOff>
    </xdr:to>
    <xdr:pic>
      <xdr:nvPicPr>
        <xdr:cNvPr id="99" name="图片 98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5532120" y="66431160"/>
          <a:ext cx="539559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45720</xdr:colOff>
      <xdr:row>369</xdr:row>
      <xdr:rowOff>53340</xdr:rowOff>
    </xdr:from>
    <xdr:to>
      <xdr:col>17</xdr:col>
      <xdr:colOff>541655</xdr:colOff>
      <xdr:row>375</xdr:row>
      <xdr:rowOff>76835</xdr:rowOff>
    </xdr:to>
    <xdr:pic>
      <xdr:nvPicPr>
        <xdr:cNvPr id="100" name="图片 99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5532120" y="67536060"/>
          <a:ext cx="5372735" cy="1120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</xdr:colOff>
      <xdr:row>375</xdr:row>
      <xdr:rowOff>144780</xdr:rowOff>
    </xdr:from>
    <xdr:to>
      <xdr:col>17</xdr:col>
      <xdr:colOff>534670</xdr:colOff>
      <xdr:row>381</xdr:row>
      <xdr:rowOff>168910</xdr:rowOff>
    </xdr:to>
    <xdr:pic>
      <xdr:nvPicPr>
        <xdr:cNvPr id="120" name="图片 119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5524500" y="68724780"/>
          <a:ext cx="5373370" cy="1121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53340</xdr:colOff>
      <xdr:row>382</xdr:row>
      <xdr:rowOff>15240</xdr:rowOff>
    </xdr:from>
    <xdr:to>
      <xdr:col>17</xdr:col>
      <xdr:colOff>529590</xdr:colOff>
      <xdr:row>393</xdr:row>
      <xdr:rowOff>23495</xdr:rowOff>
    </xdr:to>
    <xdr:pic>
      <xdr:nvPicPr>
        <xdr:cNvPr id="121" name="图片 120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5539740" y="69875400"/>
          <a:ext cx="5353050" cy="201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66040</xdr:colOff>
      <xdr:row>264</xdr:row>
      <xdr:rowOff>106680</xdr:rowOff>
    </xdr:from>
    <xdr:to>
      <xdr:col>26</xdr:col>
      <xdr:colOff>592455</xdr:colOff>
      <xdr:row>272</xdr:row>
      <xdr:rowOff>32385</xdr:rowOff>
    </xdr:to>
    <xdr:pic>
      <xdr:nvPicPr>
        <xdr:cNvPr id="122" name="图片 121"/>
        <xdr:cNvPicPr>
          <a:picLocks noChangeAspect="1"/>
        </xdr:cNvPicPr>
      </xdr:nvPicPr>
      <xdr:blipFill>
        <a:blip r:embed="rId68"/>
        <a:srcRect l="423" t="62099" r="-423" b="-421"/>
        <a:stretch>
          <a:fillRect/>
        </a:stretch>
      </xdr:blipFill>
      <xdr:spPr>
        <a:xfrm>
          <a:off x="11038840" y="48387000"/>
          <a:ext cx="5403215" cy="138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</xdr:colOff>
      <xdr:row>143</xdr:row>
      <xdr:rowOff>83820</xdr:rowOff>
    </xdr:from>
    <xdr:to>
      <xdr:col>4</xdr:col>
      <xdr:colOff>207010</xdr:colOff>
      <xdr:row>152</xdr:row>
      <xdr:rowOff>90805</xdr:rowOff>
    </xdr:to>
    <xdr:pic>
      <xdr:nvPicPr>
        <xdr:cNvPr id="123" name="图片 122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15240" y="26235660"/>
          <a:ext cx="2630170" cy="1652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15875</xdr:colOff>
      <xdr:row>234</xdr:row>
      <xdr:rowOff>76200</xdr:rowOff>
    </xdr:from>
    <xdr:to>
      <xdr:col>8</xdr:col>
      <xdr:colOff>465455</xdr:colOff>
      <xdr:row>238</xdr:row>
      <xdr:rowOff>144145</xdr:rowOff>
    </xdr:to>
    <xdr:pic>
      <xdr:nvPicPr>
        <xdr:cNvPr id="125" name="图片 124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15875" y="42870120"/>
          <a:ext cx="53263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277</xdr:row>
      <xdr:rowOff>76200</xdr:rowOff>
    </xdr:from>
    <xdr:to>
      <xdr:col>8</xdr:col>
      <xdr:colOff>558165</xdr:colOff>
      <xdr:row>282</xdr:row>
      <xdr:rowOff>22225</xdr:rowOff>
    </xdr:to>
    <xdr:pic>
      <xdr:nvPicPr>
        <xdr:cNvPr id="126" name="图片 125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7620" y="50733960"/>
          <a:ext cx="5427345" cy="860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2"/>
  <sheetViews>
    <sheetView tabSelected="1" zoomScale="80" zoomScaleNormal="80" topLeftCell="A99" workbookViewId="0">
      <selection activeCell="M8" sqref="M8"/>
    </sheetView>
  </sheetViews>
  <sheetFormatPr defaultColWidth="9" defaultRowHeight="21" customHeight="1"/>
  <cols>
    <col min="1" max="1" width="9" style="6"/>
    <col min="2" max="2" width="21.8425925925926" style="4" customWidth="1"/>
    <col min="3" max="3" width="12.1111111111111" style="7"/>
    <col min="4" max="4" width="9" style="8"/>
    <col min="5" max="5" width="13.4907407407407" style="8" customWidth="1"/>
    <col min="6" max="6" width="16.0185185185185" style="4" customWidth="1"/>
    <col min="7" max="7" width="13.3425925925926" style="4" customWidth="1"/>
    <col min="8" max="8" width="18.4537037037037" style="4" customWidth="1"/>
    <col min="9" max="9" width="42.0833333333333" style="4" customWidth="1"/>
    <col min="10" max="10" width="51.962962962963" style="4" customWidth="1"/>
    <col min="11" max="16384" width="9" style="4"/>
  </cols>
  <sheetData>
    <row r="1" s="4" customFormat="1" customHeight="1" spans="1:11">
      <c r="A1" s="9"/>
      <c r="B1" s="10"/>
      <c r="C1" s="11"/>
      <c r="D1" s="12"/>
      <c r="E1" s="12"/>
      <c r="F1" s="10"/>
      <c r="G1" s="10"/>
      <c r="H1" s="10"/>
      <c r="I1" s="10"/>
      <c r="J1" s="10"/>
      <c r="K1" s="33"/>
    </row>
    <row r="2" s="4" customFormat="1" customHeight="1" spans="1:12">
      <c r="A2" s="9"/>
      <c r="B2" s="10"/>
      <c r="C2" s="13" t="s">
        <v>0</v>
      </c>
      <c r="D2" s="13"/>
      <c r="E2" s="13"/>
      <c r="F2" s="14"/>
      <c r="G2" s="14"/>
      <c r="H2" s="14"/>
      <c r="I2" s="34"/>
      <c r="J2" s="34"/>
      <c r="K2" s="35"/>
      <c r="L2" s="36"/>
    </row>
    <row r="3" s="4" customFormat="1" customHeight="1" spans="1:11">
      <c r="A3" s="9"/>
      <c r="B3" s="10"/>
      <c r="C3" s="11"/>
      <c r="D3" s="12"/>
      <c r="E3" s="12"/>
      <c r="F3" s="10"/>
      <c r="G3" s="10"/>
      <c r="H3" s="10"/>
      <c r="I3" s="10"/>
      <c r="J3" s="10"/>
      <c r="K3" s="33"/>
    </row>
    <row r="4" s="4" customFormat="1" customHeight="1" spans="1:11">
      <c r="A4" s="9"/>
      <c r="B4" s="10"/>
      <c r="C4" s="11"/>
      <c r="D4" s="12"/>
      <c r="E4" s="12"/>
      <c r="F4" s="10"/>
      <c r="G4" s="10"/>
      <c r="H4" s="15" t="s">
        <v>1</v>
      </c>
      <c r="I4" s="16"/>
      <c r="J4" s="16"/>
      <c r="K4" s="33"/>
    </row>
    <row r="5" s="4" customFormat="1" customHeight="1" spans="1:11">
      <c r="A5" s="9"/>
      <c r="B5" s="10"/>
      <c r="C5" s="11"/>
      <c r="D5" s="12"/>
      <c r="E5" s="12"/>
      <c r="F5" s="10"/>
      <c r="G5" s="10"/>
      <c r="H5" s="16"/>
      <c r="I5" s="16"/>
      <c r="J5" s="16"/>
      <c r="K5" s="33"/>
    </row>
    <row r="6" s="4" customFormat="1" customHeight="1" spans="1:10">
      <c r="A6" s="17" t="s">
        <v>2</v>
      </c>
      <c r="B6" s="18" t="s">
        <v>3</v>
      </c>
      <c r="C6" s="19" t="s">
        <v>4</v>
      </c>
      <c r="D6" s="19"/>
      <c r="E6" s="19"/>
      <c r="F6" s="20" t="s">
        <v>5</v>
      </c>
      <c r="G6" s="20"/>
      <c r="H6" s="20"/>
      <c r="I6" s="20"/>
      <c r="J6" s="18" t="s">
        <v>6</v>
      </c>
    </row>
    <row r="7" s="4" customFormat="1" customHeight="1" spans="1:10">
      <c r="A7" s="17"/>
      <c r="B7" s="18"/>
      <c r="C7" s="21" t="s">
        <v>7</v>
      </c>
      <c r="D7" s="22" t="s">
        <v>8</v>
      </c>
      <c r="E7" s="19" t="s">
        <v>9</v>
      </c>
      <c r="F7" s="20" t="s">
        <v>10</v>
      </c>
      <c r="G7" s="20" t="s">
        <v>11</v>
      </c>
      <c r="H7" s="20" t="s">
        <v>12</v>
      </c>
      <c r="I7" s="20" t="s">
        <v>13</v>
      </c>
      <c r="J7" s="18"/>
    </row>
    <row r="8" s="5" customFormat="1" ht="29" customHeight="1" spans="1:10">
      <c r="A8" s="6">
        <v>1</v>
      </c>
      <c r="B8" s="23" t="s">
        <v>14</v>
      </c>
      <c r="C8" s="24">
        <v>0</v>
      </c>
      <c r="D8" s="6">
        <v>0</v>
      </c>
      <c r="E8" s="24">
        <v>0</v>
      </c>
      <c r="F8" s="25"/>
      <c r="G8" s="25"/>
      <c r="H8" s="7"/>
      <c r="I8" s="6"/>
      <c r="J8" s="37"/>
    </row>
    <row r="9" s="5" customFormat="1" ht="29" customHeight="1" spans="1:10">
      <c r="A9" s="6"/>
      <c r="B9" s="23"/>
      <c r="C9" s="24"/>
      <c r="D9" s="6"/>
      <c r="E9" s="24"/>
      <c r="F9" s="25"/>
      <c r="G9" s="25"/>
      <c r="H9" s="7"/>
      <c r="I9" s="6"/>
      <c r="J9" s="37"/>
    </row>
    <row r="10" s="5" customFormat="1" ht="29" customHeight="1" spans="1:10">
      <c r="A10" s="26"/>
      <c r="B10" s="27" t="s">
        <v>15</v>
      </c>
      <c r="C10" s="28">
        <f>SUM(C8)</f>
        <v>0</v>
      </c>
      <c r="D10" s="28">
        <f>SUM(D8)</f>
        <v>0</v>
      </c>
      <c r="E10" s="28">
        <f>SUM(E8)</f>
        <v>0</v>
      </c>
      <c r="F10" s="28">
        <f>SUM(F8:F9)</f>
        <v>0</v>
      </c>
      <c r="G10" s="28">
        <f>SUM(G8+G9)</f>
        <v>0</v>
      </c>
      <c r="H10" s="28">
        <f>SUM(H8:H9)</f>
        <v>0</v>
      </c>
      <c r="I10" s="38"/>
      <c r="J10" s="37"/>
    </row>
    <row r="11" s="4" customFormat="1" customHeight="1" spans="1:10">
      <c r="A11" s="6">
        <v>2</v>
      </c>
      <c r="B11" s="23" t="s">
        <v>16</v>
      </c>
      <c r="C11" s="7">
        <v>0</v>
      </c>
      <c r="D11" s="8">
        <v>0</v>
      </c>
      <c r="E11" s="7">
        <f>C11*D11</f>
        <v>0</v>
      </c>
      <c r="F11" s="7">
        <v>0</v>
      </c>
      <c r="G11" s="7">
        <v>0</v>
      </c>
      <c r="H11" s="7">
        <v>0</v>
      </c>
      <c r="J11" s="37" t="s">
        <v>17</v>
      </c>
    </row>
    <row r="12" s="4" customFormat="1" customHeight="1" spans="1:10">
      <c r="A12" s="6"/>
      <c r="B12" s="23"/>
      <c r="C12" s="7"/>
      <c r="D12" s="8"/>
      <c r="E12" s="7"/>
      <c r="F12" s="7">
        <v>0</v>
      </c>
      <c r="G12" s="7">
        <v>0</v>
      </c>
      <c r="H12" s="7">
        <f>F12+G12</f>
        <v>0</v>
      </c>
      <c r="J12" s="37"/>
    </row>
    <row r="13" s="5" customFormat="1" customHeight="1" spans="1:10">
      <c r="A13" s="26"/>
      <c r="B13" s="27" t="s">
        <v>18</v>
      </c>
      <c r="C13" s="28">
        <f>SUM(C11)</f>
        <v>0</v>
      </c>
      <c r="D13" s="28">
        <f>SUM(D11)</f>
        <v>0</v>
      </c>
      <c r="E13" s="28">
        <f>SUM(E11)</f>
        <v>0</v>
      </c>
      <c r="F13" s="28">
        <f t="shared" ref="F13:H13" si="0">SUM(F11:F12)</f>
        <v>0</v>
      </c>
      <c r="G13" s="28">
        <f t="shared" si="0"/>
        <v>0</v>
      </c>
      <c r="H13" s="28">
        <f t="shared" si="0"/>
        <v>0</v>
      </c>
      <c r="I13" s="38"/>
      <c r="J13" s="37"/>
    </row>
    <row r="14" s="4" customFormat="1" customHeight="1" spans="1:10">
      <c r="A14" s="6">
        <v>3</v>
      </c>
      <c r="B14" s="23" t="s">
        <v>19</v>
      </c>
      <c r="C14" s="7">
        <v>0</v>
      </c>
      <c r="D14" s="8">
        <v>0</v>
      </c>
      <c r="E14" s="7">
        <f>C14*D14</f>
        <v>0</v>
      </c>
      <c r="F14" s="25">
        <v>0</v>
      </c>
      <c r="G14" s="25">
        <v>0</v>
      </c>
      <c r="H14" s="25">
        <v>0</v>
      </c>
      <c r="I14" s="39"/>
      <c r="J14" s="40" t="s">
        <v>20</v>
      </c>
    </row>
    <row r="15" s="5" customFormat="1" customHeight="1" spans="1:10">
      <c r="A15" s="26"/>
      <c r="B15" s="27" t="s">
        <v>21</v>
      </c>
      <c r="C15" s="28">
        <f>SUM(C14)</f>
        <v>0</v>
      </c>
      <c r="D15" s="28">
        <f>SUM(D14)</f>
        <v>0</v>
      </c>
      <c r="E15" s="28">
        <f>SUM(E14)</f>
        <v>0</v>
      </c>
      <c r="F15" s="28">
        <f t="shared" ref="F15:H15" si="1">SUM(F14:F14)</f>
        <v>0</v>
      </c>
      <c r="G15" s="28">
        <f t="shared" si="1"/>
        <v>0</v>
      </c>
      <c r="H15" s="28">
        <f t="shared" si="1"/>
        <v>0</v>
      </c>
      <c r="I15" s="38"/>
      <c r="J15" s="40"/>
    </row>
    <row r="16" s="4" customFormat="1" customHeight="1" spans="1:10">
      <c r="A16" s="6">
        <v>4</v>
      </c>
      <c r="B16" s="23" t="s">
        <v>22</v>
      </c>
      <c r="C16" s="7">
        <v>0</v>
      </c>
      <c r="D16" s="8">
        <v>0</v>
      </c>
      <c r="E16" s="7">
        <f>(C16*D16)</f>
        <v>0</v>
      </c>
      <c r="F16" s="7">
        <v>0</v>
      </c>
      <c r="G16" s="7">
        <v>0</v>
      </c>
      <c r="H16" s="7">
        <v>0</v>
      </c>
      <c r="J16" s="40" t="s">
        <v>23</v>
      </c>
    </row>
    <row r="17" s="5" customFormat="1" customHeight="1" spans="1:10">
      <c r="A17" s="6"/>
      <c r="B17" s="23"/>
      <c r="C17" s="7"/>
      <c r="D17" s="8"/>
      <c r="E17" s="7"/>
      <c r="F17" s="7">
        <v>0</v>
      </c>
      <c r="G17" s="7">
        <v>0</v>
      </c>
      <c r="H17" s="7">
        <f>F17+G17</f>
        <v>0</v>
      </c>
      <c r="I17" s="4"/>
      <c r="J17" s="40"/>
    </row>
    <row r="18" s="5" customFormat="1" customHeight="1" spans="1:10">
      <c r="A18" s="26"/>
      <c r="B18" s="27" t="s">
        <v>24</v>
      </c>
      <c r="C18" s="28">
        <f>SUM(C16)</f>
        <v>0</v>
      </c>
      <c r="D18" s="28">
        <f>SUM(D16)</f>
        <v>0</v>
      </c>
      <c r="E18" s="28">
        <f>SUM(E16)</f>
        <v>0</v>
      </c>
      <c r="F18" s="28">
        <f>SUM(F16:F17)</f>
        <v>0</v>
      </c>
      <c r="G18" s="28">
        <f>SUM(G16:G17)</f>
        <v>0</v>
      </c>
      <c r="H18" s="28">
        <f>SUM(H16:H17)</f>
        <v>0</v>
      </c>
      <c r="I18" s="38"/>
      <c r="J18" s="40"/>
    </row>
    <row r="19" s="5" customFormat="1" ht="32" customHeight="1" spans="1:10">
      <c r="A19" s="6">
        <v>5</v>
      </c>
      <c r="B19" s="23" t="s">
        <v>25</v>
      </c>
      <c r="C19" s="24">
        <v>20000</v>
      </c>
      <c r="D19" s="6">
        <v>1</v>
      </c>
      <c r="E19" s="24">
        <v>20000</v>
      </c>
      <c r="F19" s="29">
        <v>1812.51</v>
      </c>
      <c r="G19" s="30">
        <v>0</v>
      </c>
      <c r="H19" s="29">
        <v>1812.51</v>
      </c>
      <c r="I19" s="41" t="s">
        <v>26</v>
      </c>
      <c r="J19" s="37"/>
    </row>
    <row r="20" s="5" customFormat="1" ht="32" customHeight="1" spans="1:10">
      <c r="A20" s="6"/>
      <c r="B20" s="23"/>
      <c r="C20" s="24"/>
      <c r="D20" s="6"/>
      <c r="E20" s="24"/>
      <c r="F20" s="29">
        <v>2583.75</v>
      </c>
      <c r="G20" s="30">
        <v>0</v>
      </c>
      <c r="H20" s="29">
        <v>2583.75</v>
      </c>
      <c r="I20" s="41" t="s">
        <v>27</v>
      </c>
      <c r="J20" s="37"/>
    </row>
    <row r="21" s="5" customFormat="1" ht="33.5" customHeight="1" spans="1:10">
      <c r="A21" s="6"/>
      <c r="B21" s="23"/>
      <c r="C21" s="24"/>
      <c r="D21" s="6"/>
      <c r="E21" s="24"/>
      <c r="F21" s="29">
        <v>693.2</v>
      </c>
      <c r="G21" s="30">
        <v>0</v>
      </c>
      <c r="H21" s="29">
        <v>693.2</v>
      </c>
      <c r="I21" s="41" t="s">
        <v>28</v>
      </c>
      <c r="J21" s="37"/>
    </row>
    <row r="22" s="5" customFormat="1" ht="32" customHeight="1" spans="1:10">
      <c r="A22" s="6"/>
      <c r="B22" s="23"/>
      <c r="C22" s="24"/>
      <c r="D22" s="6"/>
      <c r="E22" s="24"/>
      <c r="F22" s="29">
        <v>70.78</v>
      </c>
      <c r="G22" s="30">
        <v>0</v>
      </c>
      <c r="H22" s="29">
        <v>70.78</v>
      </c>
      <c r="I22" s="41" t="s">
        <v>29</v>
      </c>
      <c r="J22" s="37"/>
    </row>
    <row r="23" s="5" customFormat="1" ht="32" customHeight="1" spans="1:10">
      <c r="A23" s="6"/>
      <c r="B23" s="23"/>
      <c r="C23" s="24"/>
      <c r="D23" s="6"/>
      <c r="E23" s="24"/>
      <c r="F23" s="29">
        <v>1025.65</v>
      </c>
      <c r="G23" s="30">
        <v>0</v>
      </c>
      <c r="H23" s="29">
        <v>1025.65</v>
      </c>
      <c r="I23" s="41" t="s">
        <v>30</v>
      </c>
      <c r="J23" s="37"/>
    </row>
    <row r="24" s="5" customFormat="1" ht="32" customHeight="1" spans="1:10">
      <c r="A24" s="6"/>
      <c r="B24" s="23"/>
      <c r="C24" s="24"/>
      <c r="D24" s="6"/>
      <c r="E24" s="24"/>
      <c r="F24" s="29">
        <v>185.29</v>
      </c>
      <c r="G24" s="30">
        <v>0</v>
      </c>
      <c r="H24" s="29">
        <v>185.29</v>
      </c>
      <c r="I24" s="41" t="s">
        <v>31</v>
      </c>
      <c r="J24" s="37"/>
    </row>
    <row r="25" s="5" customFormat="1" ht="32" customHeight="1" spans="1:10">
      <c r="A25" s="6"/>
      <c r="B25" s="23"/>
      <c r="C25" s="24"/>
      <c r="D25" s="6"/>
      <c r="E25" s="24"/>
      <c r="F25" s="29">
        <v>421.62</v>
      </c>
      <c r="G25" s="30">
        <v>0</v>
      </c>
      <c r="H25" s="29">
        <v>421.62</v>
      </c>
      <c r="I25" s="41" t="s">
        <v>32</v>
      </c>
      <c r="J25" s="37"/>
    </row>
    <row r="26" s="5" customFormat="1" ht="32" customHeight="1" spans="1:10">
      <c r="A26" s="6"/>
      <c r="B26" s="23"/>
      <c r="C26" s="24"/>
      <c r="D26" s="6"/>
      <c r="E26" s="24"/>
      <c r="F26" s="29">
        <v>359.4</v>
      </c>
      <c r="G26" s="30">
        <v>0</v>
      </c>
      <c r="H26" s="29">
        <v>359.4</v>
      </c>
      <c r="I26" s="41" t="s">
        <v>33</v>
      </c>
      <c r="J26" s="37"/>
    </row>
    <row r="27" s="5" customFormat="1" ht="33.5" customHeight="1" spans="1:10">
      <c r="A27" s="6"/>
      <c r="B27" s="23"/>
      <c r="C27" s="24"/>
      <c r="D27" s="6"/>
      <c r="E27" s="24"/>
      <c r="F27" s="29">
        <v>61.59</v>
      </c>
      <c r="G27" s="30">
        <v>0</v>
      </c>
      <c r="H27" s="29">
        <v>61.59</v>
      </c>
      <c r="I27" s="41" t="s">
        <v>34</v>
      </c>
      <c r="J27" s="37"/>
    </row>
    <row r="28" s="5" customFormat="1" ht="32" customHeight="1" spans="1:10">
      <c r="A28" s="6"/>
      <c r="B28" s="23"/>
      <c r="C28" s="24"/>
      <c r="D28" s="6"/>
      <c r="E28" s="24"/>
      <c r="F28" s="29">
        <v>146.89</v>
      </c>
      <c r="G28" s="30">
        <v>0</v>
      </c>
      <c r="H28" s="29">
        <v>146.89</v>
      </c>
      <c r="I28" s="41" t="s">
        <v>35</v>
      </c>
      <c r="J28" s="37"/>
    </row>
    <row r="29" s="5" customFormat="1" ht="32" customHeight="1" spans="1:10">
      <c r="A29" s="6"/>
      <c r="B29" s="23"/>
      <c r="C29" s="24"/>
      <c r="D29" s="6"/>
      <c r="E29" s="24"/>
      <c r="F29" s="29">
        <v>660</v>
      </c>
      <c r="G29" s="30">
        <v>0</v>
      </c>
      <c r="H29" s="29">
        <v>660</v>
      </c>
      <c r="I29" s="41" t="s">
        <v>36</v>
      </c>
      <c r="J29" s="37"/>
    </row>
    <row r="30" s="5" customFormat="1" ht="33.5" customHeight="1" spans="1:10">
      <c r="A30" s="6"/>
      <c r="B30" s="23"/>
      <c r="C30" s="24"/>
      <c r="D30" s="6"/>
      <c r="E30" s="24"/>
      <c r="F30" s="29">
        <v>416.5</v>
      </c>
      <c r="G30" s="30">
        <v>0</v>
      </c>
      <c r="H30" s="29">
        <v>416.5</v>
      </c>
      <c r="I30" s="41" t="s">
        <v>37</v>
      </c>
      <c r="J30" s="37"/>
    </row>
    <row r="31" s="5" customFormat="1" ht="32" customHeight="1" spans="1:10">
      <c r="A31" s="6"/>
      <c r="B31" s="23"/>
      <c r="C31" s="24"/>
      <c r="D31" s="6"/>
      <c r="E31" s="24"/>
      <c r="F31" s="29">
        <v>35.81</v>
      </c>
      <c r="G31" s="30">
        <v>0</v>
      </c>
      <c r="H31" s="29">
        <v>35.81</v>
      </c>
      <c r="I31" s="41" t="s">
        <v>38</v>
      </c>
      <c r="J31" s="37"/>
    </row>
    <row r="32" s="5" customFormat="1" ht="32" customHeight="1" spans="1:10">
      <c r="A32" s="6"/>
      <c r="B32" s="23"/>
      <c r="C32" s="24"/>
      <c r="D32" s="6"/>
      <c r="E32" s="24"/>
      <c r="F32" s="29">
        <v>589.99</v>
      </c>
      <c r="G32" s="30">
        <v>0</v>
      </c>
      <c r="H32" s="29">
        <v>589.99</v>
      </c>
      <c r="I32" s="41" t="s">
        <v>39</v>
      </c>
      <c r="J32" s="37"/>
    </row>
    <row r="33" s="5" customFormat="1" ht="32" customHeight="1" spans="1:10">
      <c r="A33" s="6"/>
      <c r="B33" s="23"/>
      <c r="C33" s="24"/>
      <c r="D33" s="6"/>
      <c r="E33" s="24"/>
      <c r="F33" s="29">
        <v>721.32</v>
      </c>
      <c r="G33" s="30">
        <v>0</v>
      </c>
      <c r="H33" s="29">
        <v>721.32</v>
      </c>
      <c r="I33" s="41" t="s">
        <v>40</v>
      </c>
      <c r="J33" s="37"/>
    </row>
    <row r="34" s="5" customFormat="1" ht="32" customHeight="1" spans="1:10">
      <c r="A34" s="6"/>
      <c r="B34" s="23"/>
      <c r="C34" s="24"/>
      <c r="D34" s="6"/>
      <c r="E34" s="24"/>
      <c r="F34" s="29">
        <v>1021.2</v>
      </c>
      <c r="G34" s="30">
        <v>0</v>
      </c>
      <c r="H34" s="29">
        <v>1021.2</v>
      </c>
      <c r="I34" s="41" t="s">
        <v>41</v>
      </c>
      <c r="J34" s="37"/>
    </row>
    <row r="35" s="5" customFormat="1" ht="32" customHeight="1" spans="1:10">
      <c r="A35" s="6"/>
      <c r="B35" s="23"/>
      <c r="C35" s="24"/>
      <c r="D35" s="6"/>
      <c r="E35" s="24"/>
      <c r="F35" s="29">
        <v>54.19</v>
      </c>
      <c r="G35" s="30">
        <v>0</v>
      </c>
      <c r="H35" s="29">
        <v>54.19</v>
      </c>
      <c r="I35" s="42" t="s">
        <v>42</v>
      </c>
      <c r="J35" s="37"/>
    </row>
    <row r="36" s="5" customFormat="1" ht="32" customHeight="1" spans="1:10">
      <c r="A36" s="6"/>
      <c r="B36" s="23"/>
      <c r="C36" s="24"/>
      <c r="D36" s="6"/>
      <c r="E36" s="24"/>
      <c r="F36" s="29">
        <v>703.91</v>
      </c>
      <c r="G36" s="30">
        <v>0</v>
      </c>
      <c r="H36" s="29">
        <v>703.91</v>
      </c>
      <c r="I36" s="42" t="s">
        <v>43</v>
      </c>
      <c r="J36" s="37"/>
    </row>
    <row r="37" s="5" customFormat="1" ht="32" customHeight="1" spans="1:10">
      <c r="A37" s="6"/>
      <c r="B37" s="23"/>
      <c r="C37" s="24"/>
      <c r="D37" s="6"/>
      <c r="E37" s="24"/>
      <c r="F37" s="29">
        <v>119.4</v>
      </c>
      <c r="G37" s="30">
        <v>0</v>
      </c>
      <c r="H37" s="29">
        <v>119.4</v>
      </c>
      <c r="I37" s="42" t="s">
        <v>44</v>
      </c>
      <c r="J37" s="37"/>
    </row>
    <row r="38" s="5" customFormat="1" ht="32" customHeight="1" spans="1:10">
      <c r="A38" s="6"/>
      <c r="B38" s="23"/>
      <c r="C38" s="24"/>
      <c r="D38" s="6"/>
      <c r="E38" s="24"/>
      <c r="F38" s="29">
        <v>123.99</v>
      </c>
      <c r="G38" s="30">
        <v>0</v>
      </c>
      <c r="H38" s="29">
        <v>123.99</v>
      </c>
      <c r="I38" s="42" t="s">
        <v>45</v>
      </c>
      <c r="J38" s="37"/>
    </row>
    <row r="39" s="5" customFormat="1" ht="32" customHeight="1" spans="1:10">
      <c r="A39" s="6"/>
      <c r="B39" s="23"/>
      <c r="C39" s="24"/>
      <c r="D39" s="6"/>
      <c r="E39" s="24"/>
      <c r="F39" s="29">
        <v>956.63</v>
      </c>
      <c r="G39" s="30">
        <v>0</v>
      </c>
      <c r="H39" s="29">
        <v>956.63</v>
      </c>
      <c r="I39" s="42" t="s">
        <v>46</v>
      </c>
      <c r="J39" s="37"/>
    </row>
    <row r="40" s="5" customFormat="1" ht="32" customHeight="1" spans="1:10">
      <c r="A40" s="6"/>
      <c r="B40" s="23"/>
      <c r="C40" s="24"/>
      <c r="D40" s="6"/>
      <c r="E40" s="24"/>
      <c r="F40" s="29">
        <v>112.49</v>
      </c>
      <c r="G40" s="30">
        <v>0</v>
      </c>
      <c r="H40" s="29">
        <v>112.49</v>
      </c>
      <c r="I40" s="42" t="s">
        <v>47</v>
      </c>
      <c r="J40" s="37"/>
    </row>
    <row r="41" s="5" customFormat="1" ht="32" customHeight="1" spans="1:10">
      <c r="A41" s="6"/>
      <c r="B41" s="23"/>
      <c r="C41" s="24"/>
      <c r="D41" s="6"/>
      <c r="E41" s="24"/>
      <c r="F41" s="29">
        <v>1488</v>
      </c>
      <c r="G41" s="30">
        <v>0</v>
      </c>
      <c r="H41" s="29">
        <v>1488</v>
      </c>
      <c r="I41" s="42" t="s">
        <v>48</v>
      </c>
      <c r="J41" s="37"/>
    </row>
    <row r="42" s="5" customFormat="1" ht="32" customHeight="1" spans="1:10">
      <c r="A42" s="6"/>
      <c r="B42" s="23"/>
      <c r="C42" s="24"/>
      <c r="D42" s="6"/>
      <c r="E42" s="24"/>
      <c r="F42" s="29">
        <v>448.69</v>
      </c>
      <c r="G42" s="30">
        <v>0</v>
      </c>
      <c r="H42" s="29">
        <v>448.69</v>
      </c>
      <c r="I42" s="42" t="s">
        <v>49</v>
      </c>
      <c r="J42" s="37"/>
    </row>
    <row r="43" s="5" customFormat="1" ht="32.75" customHeight="1" spans="1:10">
      <c r="A43" s="6"/>
      <c r="B43" s="23"/>
      <c r="C43" s="24"/>
      <c r="D43" s="6"/>
      <c r="E43" s="24"/>
      <c r="F43" s="31">
        <v>232.3</v>
      </c>
      <c r="G43" s="30">
        <v>0</v>
      </c>
      <c r="H43" s="31">
        <v>232.3</v>
      </c>
      <c r="I43" s="42" t="s">
        <v>50</v>
      </c>
      <c r="J43" s="37"/>
    </row>
    <row r="44" s="5" customFormat="1" ht="32" customHeight="1" spans="1:10">
      <c r="A44" s="6"/>
      <c r="B44" s="23"/>
      <c r="C44" s="24"/>
      <c r="D44" s="6"/>
      <c r="E44" s="24"/>
      <c r="F44" s="29">
        <v>471.62</v>
      </c>
      <c r="G44" s="30">
        <v>0</v>
      </c>
      <c r="H44" s="29">
        <v>471.62</v>
      </c>
      <c r="I44" s="42" t="s">
        <v>51</v>
      </c>
      <c r="J44" s="37"/>
    </row>
    <row r="45" s="5" customFormat="1" ht="32" customHeight="1" spans="1:10">
      <c r="A45" s="6"/>
      <c r="B45" s="23"/>
      <c r="C45" s="24"/>
      <c r="D45" s="6"/>
      <c r="E45" s="24"/>
      <c r="F45" s="29">
        <v>435.9</v>
      </c>
      <c r="G45" s="30">
        <v>0</v>
      </c>
      <c r="H45" s="29">
        <v>435.9</v>
      </c>
      <c r="I45" s="42" t="s">
        <v>52</v>
      </c>
      <c r="J45" s="37"/>
    </row>
    <row r="46" s="5" customFormat="1" ht="32" customHeight="1" spans="1:10">
      <c r="A46" s="6"/>
      <c r="B46" s="23"/>
      <c r="C46" s="24"/>
      <c r="D46" s="6"/>
      <c r="E46" s="24"/>
      <c r="F46" s="29">
        <v>59.96</v>
      </c>
      <c r="G46" s="30">
        <v>0</v>
      </c>
      <c r="H46" s="29">
        <v>59.96</v>
      </c>
      <c r="I46" s="42" t="s">
        <v>53</v>
      </c>
      <c r="J46" s="37"/>
    </row>
    <row r="47" s="5" customFormat="1" ht="32" customHeight="1" spans="1:10">
      <c r="A47" s="6"/>
      <c r="B47" s="23"/>
      <c r="C47" s="24"/>
      <c r="D47" s="6"/>
      <c r="E47" s="24"/>
      <c r="F47" s="29">
        <v>308.09</v>
      </c>
      <c r="G47" s="30">
        <v>0</v>
      </c>
      <c r="H47" s="29">
        <v>308.09</v>
      </c>
      <c r="I47" s="42" t="s">
        <v>54</v>
      </c>
      <c r="J47" s="37"/>
    </row>
    <row r="48" s="5" customFormat="1" ht="32" customHeight="1" spans="1:10">
      <c r="A48" s="6"/>
      <c r="B48" s="23"/>
      <c r="C48" s="24"/>
      <c r="D48" s="6"/>
      <c r="E48" s="24"/>
      <c r="F48" s="29">
        <v>199.2</v>
      </c>
      <c r="G48" s="30">
        <v>0</v>
      </c>
      <c r="H48" s="29">
        <v>199.2</v>
      </c>
      <c r="I48" s="42" t="s">
        <v>55</v>
      </c>
      <c r="J48" s="37"/>
    </row>
    <row r="49" s="5" customFormat="1" ht="32" customHeight="1" spans="1:10">
      <c r="A49" s="6"/>
      <c r="B49" s="23"/>
      <c r="C49" s="24"/>
      <c r="D49" s="6"/>
      <c r="E49" s="24"/>
      <c r="F49" s="29">
        <v>436.99</v>
      </c>
      <c r="G49" s="30">
        <v>0</v>
      </c>
      <c r="H49" s="29">
        <v>436.99</v>
      </c>
      <c r="I49" s="42" t="s">
        <v>56</v>
      </c>
      <c r="J49" s="37"/>
    </row>
    <row r="50" s="5" customFormat="1" ht="32" customHeight="1" spans="1:10">
      <c r="A50" s="6"/>
      <c r="B50" s="23"/>
      <c r="C50" s="24"/>
      <c r="D50" s="6"/>
      <c r="E50" s="24"/>
      <c r="F50" s="29">
        <v>276.8</v>
      </c>
      <c r="G50" s="30">
        <v>0</v>
      </c>
      <c r="H50" s="29">
        <v>276.8</v>
      </c>
      <c r="I50" s="42" t="s">
        <v>57</v>
      </c>
      <c r="J50" s="37"/>
    </row>
    <row r="51" s="5" customFormat="1" ht="32" customHeight="1" spans="1:10">
      <c r="A51" s="6"/>
      <c r="B51" s="23"/>
      <c r="C51" s="24"/>
      <c r="D51" s="6"/>
      <c r="E51" s="24"/>
      <c r="F51" s="29">
        <v>347.52</v>
      </c>
      <c r="G51" s="30">
        <v>0</v>
      </c>
      <c r="H51" s="29">
        <v>347.52</v>
      </c>
      <c r="I51" s="42" t="s">
        <v>58</v>
      </c>
      <c r="J51" s="37"/>
    </row>
    <row r="52" s="5" customFormat="1" ht="32" customHeight="1" spans="1:10">
      <c r="A52" s="6"/>
      <c r="B52" s="23"/>
      <c r="C52" s="24"/>
      <c r="D52" s="6"/>
      <c r="E52" s="24"/>
      <c r="F52" s="29">
        <v>274.79</v>
      </c>
      <c r="G52" s="30">
        <v>0</v>
      </c>
      <c r="H52" s="29">
        <v>274.79</v>
      </c>
      <c r="I52" s="42" t="s">
        <v>59</v>
      </c>
      <c r="J52" s="37"/>
    </row>
    <row r="53" s="5" customFormat="1" ht="32" customHeight="1" spans="1:10">
      <c r="A53" s="6"/>
      <c r="B53" s="23"/>
      <c r="C53" s="24"/>
      <c r="D53" s="6"/>
      <c r="E53" s="24"/>
      <c r="F53" s="29">
        <v>70</v>
      </c>
      <c r="G53" s="30">
        <v>0</v>
      </c>
      <c r="H53" s="29">
        <v>70</v>
      </c>
      <c r="I53" s="42" t="s">
        <v>60</v>
      </c>
      <c r="J53" s="37"/>
    </row>
    <row r="54" s="5" customFormat="1" ht="32" customHeight="1" spans="1:10">
      <c r="A54" s="6"/>
      <c r="B54" s="23"/>
      <c r="C54" s="24"/>
      <c r="D54" s="6"/>
      <c r="E54" s="24"/>
      <c r="F54" s="29">
        <v>2706.72</v>
      </c>
      <c r="G54" s="30">
        <v>0</v>
      </c>
      <c r="H54" s="29">
        <v>2706.72</v>
      </c>
      <c r="I54" s="42" t="s">
        <v>61</v>
      </c>
      <c r="J54" s="37"/>
    </row>
    <row r="55" s="5" customFormat="1" ht="32" customHeight="1" spans="1:10">
      <c r="A55" s="6"/>
      <c r="B55" s="23"/>
      <c r="C55" s="24"/>
      <c r="D55" s="6"/>
      <c r="E55" s="24"/>
      <c r="F55" s="29">
        <v>1914.36</v>
      </c>
      <c r="G55" s="30">
        <v>0</v>
      </c>
      <c r="H55" s="29">
        <v>1914.36</v>
      </c>
      <c r="I55" s="42" t="s">
        <v>62</v>
      </c>
      <c r="J55" s="37"/>
    </row>
    <row r="56" s="5" customFormat="1" ht="32" customHeight="1" spans="1:10">
      <c r="A56" s="6"/>
      <c r="B56" s="23"/>
      <c r="C56" s="24"/>
      <c r="D56" s="6"/>
      <c r="E56" s="24"/>
      <c r="F56" s="29">
        <v>315.2</v>
      </c>
      <c r="G56" s="30">
        <v>0</v>
      </c>
      <c r="H56" s="29">
        <v>315.2</v>
      </c>
      <c r="I56" s="42" t="s">
        <v>63</v>
      </c>
      <c r="J56" s="37"/>
    </row>
    <row r="57" s="5" customFormat="1" ht="32" customHeight="1" spans="1:10">
      <c r="A57" s="6"/>
      <c r="B57" s="23"/>
      <c r="C57" s="24"/>
      <c r="D57" s="6"/>
      <c r="E57" s="24"/>
      <c r="F57" s="29">
        <v>2550</v>
      </c>
      <c r="G57" s="30">
        <v>0</v>
      </c>
      <c r="H57" s="29">
        <v>2550</v>
      </c>
      <c r="I57" s="42" t="s">
        <v>64</v>
      </c>
      <c r="J57" s="37"/>
    </row>
    <row r="58" s="5" customFormat="1" ht="32" customHeight="1" spans="1:10">
      <c r="A58" s="6"/>
      <c r="B58" s="23"/>
      <c r="C58" s="24"/>
      <c r="D58" s="6"/>
      <c r="E58" s="24"/>
      <c r="F58" s="29">
        <v>1500</v>
      </c>
      <c r="G58" s="30">
        <v>0</v>
      </c>
      <c r="H58" s="29">
        <v>1500</v>
      </c>
      <c r="I58" s="42" t="s">
        <v>65</v>
      </c>
      <c r="J58" s="37"/>
    </row>
    <row r="59" s="5" customFormat="1" ht="32" customHeight="1" spans="1:10">
      <c r="A59" s="6"/>
      <c r="B59" s="23"/>
      <c r="C59" s="24"/>
      <c r="D59" s="6"/>
      <c r="E59" s="24"/>
      <c r="F59" s="29">
        <v>1876</v>
      </c>
      <c r="G59" s="30">
        <v>0</v>
      </c>
      <c r="H59" s="29">
        <v>1876</v>
      </c>
      <c r="I59" s="42" t="s">
        <v>66</v>
      </c>
      <c r="J59" s="37"/>
    </row>
    <row r="60" s="5" customFormat="1" ht="32" customHeight="1" spans="1:10">
      <c r="A60" s="6"/>
      <c r="B60" s="23"/>
      <c r="C60" s="24"/>
      <c r="D60" s="6"/>
      <c r="E60" s="24"/>
      <c r="F60" s="32">
        <v>450.09</v>
      </c>
      <c r="G60" s="30">
        <v>0</v>
      </c>
      <c r="H60" s="32">
        <v>450.09</v>
      </c>
      <c r="I60" s="43" t="s">
        <v>67</v>
      </c>
      <c r="J60" s="37"/>
    </row>
    <row r="61" s="5" customFormat="1" ht="32" customHeight="1" spans="1:10">
      <c r="A61" s="6"/>
      <c r="B61" s="23"/>
      <c r="C61" s="24"/>
      <c r="D61" s="6"/>
      <c r="E61" s="24"/>
      <c r="F61" s="29">
        <v>319.29</v>
      </c>
      <c r="G61" s="30">
        <v>0</v>
      </c>
      <c r="H61" s="29">
        <v>319.29</v>
      </c>
      <c r="I61" s="42" t="s">
        <v>68</v>
      </c>
      <c r="J61" s="37"/>
    </row>
    <row r="62" s="5" customFormat="1" ht="51" customHeight="1" spans="1:10">
      <c r="A62" s="6"/>
      <c r="B62" s="23"/>
      <c r="C62" s="24"/>
      <c r="D62" s="6"/>
      <c r="E62" s="24"/>
      <c r="F62" s="29">
        <v>607.5</v>
      </c>
      <c r="G62" s="30">
        <v>0</v>
      </c>
      <c r="H62" s="29">
        <v>607.5</v>
      </c>
      <c r="I62" s="44" t="s">
        <v>69</v>
      </c>
      <c r="J62" s="37"/>
    </row>
    <row r="63" s="5" customFormat="1" ht="32" customHeight="1" spans="1:10">
      <c r="A63" s="6"/>
      <c r="B63" s="23"/>
      <c r="C63" s="24"/>
      <c r="D63" s="6"/>
      <c r="E63" s="24"/>
      <c r="F63" s="29">
        <v>665.6</v>
      </c>
      <c r="G63" s="30">
        <v>0</v>
      </c>
      <c r="H63" s="29">
        <v>665.6</v>
      </c>
      <c r="I63" s="42" t="s">
        <v>70</v>
      </c>
      <c r="J63" s="37"/>
    </row>
    <row r="64" s="5" customFormat="1" ht="32" customHeight="1" spans="1:10">
      <c r="A64" s="6"/>
      <c r="B64" s="23"/>
      <c r="C64" s="24"/>
      <c r="D64" s="6"/>
      <c r="E64" s="24"/>
      <c r="F64" s="29">
        <v>275.47</v>
      </c>
      <c r="G64" s="30">
        <v>0</v>
      </c>
      <c r="H64" s="29">
        <v>275.47</v>
      </c>
      <c r="I64" s="42" t="s">
        <v>71</v>
      </c>
      <c r="J64" s="37"/>
    </row>
    <row r="65" s="5" customFormat="1" ht="32" customHeight="1" spans="1:10">
      <c r="A65" s="6"/>
      <c r="B65" s="23"/>
      <c r="C65" s="24"/>
      <c r="D65" s="6"/>
      <c r="E65" s="24"/>
      <c r="F65" s="29">
        <v>323.32</v>
      </c>
      <c r="G65" s="30">
        <v>0</v>
      </c>
      <c r="H65" s="29">
        <v>323.32</v>
      </c>
      <c r="I65" s="42" t="s">
        <v>68</v>
      </c>
      <c r="J65" s="37"/>
    </row>
    <row r="66" s="5" customFormat="1" ht="32" customHeight="1" spans="1:10">
      <c r="A66" s="6"/>
      <c r="B66" s="23"/>
      <c r="C66" s="24"/>
      <c r="D66" s="6"/>
      <c r="E66" s="24"/>
      <c r="F66" s="29">
        <v>44.4</v>
      </c>
      <c r="G66" s="30">
        <v>0</v>
      </c>
      <c r="H66" s="29">
        <v>44.4</v>
      </c>
      <c r="I66" s="42" t="s">
        <v>72</v>
      </c>
      <c r="J66" s="37"/>
    </row>
    <row r="67" s="5" customFormat="1" ht="32" customHeight="1" spans="1:10">
      <c r="A67" s="6"/>
      <c r="B67" s="23"/>
      <c r="C67" s="24"/>
      <c r="D67" s="6"/>
      <c r="E67" s="24"/>
      <c r="F67" s="29">
        <v>464.37</v>
      </c>
      <c r="G67" s="30">
        <v>0</v>
      </c>
      <c r="H67" s="29">
        <v>464.37</v>
      </c>
      <c r="I67" s="42" t="s">
        <v>73</v>
      </c>
      <c r="J67" s="37"/>
    </row>
    <row r="68" s="5" customFormat="1" ht="32" customHeight="1" spans="1:10">
      <c r="A68" s="6"/>
      <c r="B68" s="23"/>
      <c r="C68" s="24"/>
      <c r="D68" s="6"/>
      <c r="E68" s="24"/>
      <c r="F68" s="29">
        <v>175.99</v>
      </c>
      <c r="G68" s="30">
        <v>0</v>
      </c>
      <c r="H68" s="29">
        <v>175.99</v>
      </c>
      <c r="I68" s="42" t="s">
        <v>74</v>
      </c>
      <c r="J68" s="37"/>
    </row>
    <row r="69" s="5" customFormat="1" ht="32" customHeight="1" spans="1:10">
      <c r="A69" s="6"/>
      <c r="B69" s="23"/>
      <c r="C69" s="24"/>
      <c r="D69" s="6"/>
      <c r="E69" s="24"/>
      <c r="F69" s="29">
        <v>417</v>
      </c>
      <c r="G69" s="30">
        <v>0</v>
      </c>
      <c r="H69" s="29">
        <v>417</v>
      </c>
      <c r="I69" s="42" t="s">
        <v>75</v>
      </c>
      <c r="J69" s="37"/>
    </row>
    <row r="70" s="5" customFormat="1" ht="32" customHeight="1" spans="1:10">
      <c r="A70" s="6"/>
      <c r="B70" s="23"/>
      <c r="C70" s="24"/>
      <c r="D70" s="6"/>
      <c r="E70" s="24"/>
      <c r="F70" s="29">
        <v>162.09</v>
      </c>
      <c r="G70" s="30">
        <v>0</v>
      </c>
      <c r="H70" s="29">
        <v>162.09</v>
      </c>
      <c r="I70" s="42" t="s">
        <v>76</v>
      </c>
      <c r="J70" s="37"/>
    </row>
    <row r="71" s="5" customFormat="1" ht="32" customHeight="1" spans="1:10">
      <c r="A71" s="6"/>
      <c r="B71" s="23"/>
      <c r="C71" s="24"/>
      <c r="D71" s="6"/>
      <c r="E71" s="24"/>
      <c r="F71" s="29">
        <v>50.41</v>
      </c>
      <c r="G71" s="30">
        <v>0</v>
      </c>
      <c r="H71" s="29">
        <v>50.41</v>
      </c>
      <c r="I71" s="42" t="s">
        <v>77</v>
      </c>
      <c r="J71" s="37"/>
    </row>
    <row r="72" s="5" customFormat="1" ht="32" customHeight="1" spans="1:10">
      <c r="A72" s="6"/>
      <c r="B72" s="23"/>
      <c r="C72" s="24"/>
      <c r="D72" s="6"/>
      <c r="E72" s="24"/>
      <c r="F72" s="29">
        <v>805.8</v>
      </c>
      <c r="G72" s="30">
        <v>0</v>
      </c>
      <c r="H72" s="29">
        <v>805.8</v>
      </c>
      <c r="I72" s="42" t="s">
        <v>78</v>
      </c>
      <c r="J72" s="37"/>
    </row>
    <row r="73" s="5" customFormat="1" ht="32" customHeight="1" spans="1:10">
      <c r="A73" s="6"/>
      <c r="B73" s="23"/>
      <c r="C73" s="24"/>
      <c r="D73" s="6"/>
      <c r="E73" s="24"/>
      <c r="F73" s="29">
        <v>119.19</v>
      </c>
      <c r="G73" s="30">
        <v>0</v>
      </c>
      <c r="H73" s="29">
        <v>119.19</v>
      </c>
      <c r="I73" s="42" t="s">
        <v>79</v>
      </c>
      <c r="J73" s="37"/>
    </row>
    <row r="74" s="5" customFormat="1" ht="32" customHeight="1" spans="1:10">
      <c r="A74" s="6"/>
      <c r="B74" s="23"/>
      <c r="C74" s="24"/>
      <c r="D74" s="6"/>
      <c r="E74" s="24"/>
      <c r="F74" s="29">
        <v>118.54</v>
      </c>
      <c r="G74" s="30">
        <v>0</v>
      </c>
      <c r="H74" s="29">
        <v>118.54</v>
      </c>
      <c r="I74" s="42" t="s">
        <v>80</v>
      </c>
      <c r="J74" s="37"/>
    </row>
    <row r="75" s="5" customFormat="1" ht="32" customHeight="1" spans="1:10">
      <c r="A75" s="6"/>
      <c r="B75" s="23"/>
      <c r="C75" s="24"/>
      <c r="D75" s="6"/>
      <c r="E75" s="24"/>
      <c r="F75" s="29">
        <v>117.61</v>
      </c>
      <c r="G75" s="30">
        <v>0</v>
      </c>
      <c r="H75" s="29">
        <v>117.61</v>
      </c>
      <c r="I75" s="42" t="s">
        <v>81</v>
      </c>
      <c r="J75" s="37"/>
    </row>
    <row r="76" s="5" customFormat="1" ht="32" customHeight="1" spans="1:10">
      <c r="A76" s="6"/>
      <c r="B76" s="23"/>
      <c r="C76" s="24"/>
      <c r="D76" s="6"/>
      <c r="E76" s="24"/>
      <c r="F76" s="29">
        <v>122.22</v>
      </c>
      <c r="G76" s="30">
        <v>0</v>
      </c>
      <c r="H76" s="29">
        <v>122.22</v>
      </c>
      <c r="I76" s="42" t="s">
        <v>82</v>
      </c>
      <c r="J76" s="37"/>
    </row>
    <row r="77" s="5" customFormat="1" ht="32" customHeight="1" spans="1:10">
      <c r="A77" s="6"/>
      <c r="B77" s="23"/>
      <c r="C77" s="24"/>
      <c r="D77" s="6"/>
      <c r="E77" s="24"/>
      <c r="F77" s="29">
        <v>600</v>
      </c>
      <c r="G77" s="30">
        <v>0</v>
      </c>
      <c r="H77" s="29">
        <v>600</v>
      </c>
      <c r="I77" s="42" t="s">
        <v>83</v>
      </c>
      <c r="J77" s="37"/>
    </row>
    <row r="78" s="5" customFormat="1" ht="32" customHeight="1" spans="1:10">
      <c r="A78" s="6"/>
      <c r="B78" s="23"/>
      <c r="C78" s="24"/>
      <c r="D78" s="6"/>
      <c r="E78" s="24"/>
      <c r="F78" s="29">
        <v>83.28</v>
      </c>
      <c r="G78" s="30">
        <v>0</v>
      </c>
      <c r="H78" s="29">
        <v>83.28</v>
      </c>
      <c r="I78" s="29" t="s">
        <v>29</v>
      </c>
      <c r="J78" s="37"/>
    </row>
    <row r="79" s="5" customFormat="1" ht="32" customHeight="1" spans="1:10">
      <c r="A79" s="6"/>
      <c r="B79" s="23"/>
      <c r="C79" s="24"/>
      <c r="D79" s="6"/>
      <c r="E79" s="24"/>
      <c r="F79" s="29">
        <v>98.09</v>
      </c>
      <c r="G79" s="30">
        <v>0</v>
      </c>
      <c r="H79" s="29">
        <v>98.09</v>
      </c>
      <c r="I79" s="29" t="s">
        <v>31</v>
      </c>
      <c r="J79" s="37"/>
    </row>
    <row r="80" s="5" customFormat="1" ht="32" customHeight="1" spans="1:10">
      <c r="A80" s="6"/>
      <c r="B80" s="23"/>
      <c r="C80" s="24"/>
      <c r="D80" s="6"/>
      <c r="E80" s="24"/>
      <c r="F80" s="29">
        <v>117.2</v>
      </c>
      <c r="G80" s="30">
        <v>0</v>
      </c>
      <c r="H80" s="29">
        <v>117.2</v>
      </c>
      <c r="I80" s="29" t="s">
        <v>84</v>
      </c>
      <c r="J80" s="37"/>
    </row>
    <row r="81" s="5" customFormat="1" ht="32" customHeight="1" spans="1:10">
      <c r="A81" s="6"/>
      <c r="B81" s="23"/>
      <c r="C81" s="24"/>
      <c r="D81" s="6"/>
      <c r="E81" s="24"/>
      <c r="F81" s="29">
        <v>166.79</v>
      </c>
      <c r="G81" s="30">
        <v>0</v>
      </c>
      <c r="H81" s="29">
        <v>166.79</v>
      </c>
      <c r="I81" s="29" t="s">
        <v>34</v>
      </c>
      <c r="J81" s="37"/>
    </row>
    <row r="82" s="5" customFormat="1" ht="32" customHeight="1" spans="1:10">
      <c r="A82" s="6"/>
      <c r="B82" s="23"/>
      <c r="C82" s="24"/>
      <c r="D82" s="6"/>
      <c r="E82" s="24"/>
      <c r="F82" s="29">
        <v>110.69</v>
      </c>
      <c r="G82" s="30">
        <v>0</v>
      </c>
      <c r="H82" s="29">
        <v>110.69</v>
      </c>
      <c r="I82" s="29" t="s">
        <v>35</v>
      </c>
      <c r="J82" s="37"/>
    </row>
    <row r="83" s="5" customFormat="1" ht="32" customHeight="1" spans="1:10">
      <c r="A83" s="6"/>
      <c r="B83" s="23"/>
      <c r="C83" s="24"/>
      <c r="D83" s="6"/>
      <c r="E83" s="24"/>
      <c r="F83" s="29">
        <v>63.74</v>
      </c>
      <c r="G83" s="30">
        <v>0</v>
      </c>
      <c r="H83" s="29">
        <v>63.74</v>
      </c>
      <c r="I83" s="29" t="s">
        <v>38</v>
      </c>
      <c r="J83" s="37"/>
    </row>
    <row r="84" s="5" customFormat="1" ht="32" customHeight="1" spans="1:10">
      <c r="A84" s="6"/>
      <c r="B84" s="23"/>
      <c r="C84" s="24"/>
      <c r="D84" s="6"/>
      <c r="E84" s="24"/>
      <c r="F84" s="29">
        <f>189.05</f>
        <v>189.05</v>
      </c>
      <c r="G84" s="30">
        <v>0</v>
      </c>
      <c r="H84" s="29">
        <f>189.05</f>
        <v>189.05</v>
      </c>
      <c r="I84" s="29" t="s">
        <v>44</v>
      </c>
      <c r="J84" s="37"/>
    </row>
    <row r="85" s="5" customFormat="1" ht="32" customHeight="1" spans="1:10">
      <c r="A85" s="6"/>
      <c r="B85" s="23"/>
      <c r="C85" s="24"/>
      <c r="D85" s="6"/>
      <c r="E85" s="24"/>
      <c r="F85" s="29">
        <v>75.62</v>
      </c>
      <c r="G85" s="30">
        <v>0</v>
      </c>
      <c r="H85" s="29">
        <v>75.62</v>
      </c>
      <c r="I85" s="29" t="s">
        <v>44</v>
      </c>
      <c r="J85" s="37"/>
    </row>
    <row r="86" s="5" customFormat="1" ht="32" customHeight="1" spans="1:10">
      <c r="A86" s="6"/>
      <c r="B86" s="23"/>
      <c r="C86" s="24"/>
      <c r="D86" s="6"/>
      <c r="E86" s="24"/>
      <c r="F86" s="29">
        <v>232.3</v>
      </c>
      <c r="G86" s="30">
        <v>0</v>
      </c>
      <c r="H86" s="29">
        <v>232.3</v>
      </c>
      <c r="I86" s="29" t="s">
        <v>50</v>
      </c>
      <c r="J86" s="37"/>
    </row>
    <row r="87" s="5" customFormat="1" ht="32" customHeight="1" spans="1:10">
      <c r="A87" s="6"/>
      <c r="B87" s="23"/>
      <c r="C87" s="24"/>
      <c r="D87" s="6"/>
      <c r="E87" s="24"/>
      <c r="F87" s="29">
        <v>207.21</v>
      </c>
      <c r="G87" s="30">
        <v>0</v>
      </c>
      <c r="H87" s="29">
        <v>207.21</v>
      </c>
      <c r="I87" s="29" t="s">
        <v>51</v>
      </c>
      <c r="J87" s="37"/>
    </row>
    <row r="88" s="5" customFormat="1" ht="32" customHeight="1" spans="1:10">
      <c r="A88" s="6"/>
      <c r="B88" s="23"/>
      <c r="C88" s="24"/>
      <c r="D88" s="6"/>
      <c r="E88" s="24"/>
      <c r="F88" s="29">
        <v>274.38</v>
      </c>
      <c r="G88" s="30">
        <v>0</v>
      </c>
      <c r="H88" s="29">
        <v>274.38</v>
      </c>
      <c r="I88" s="29" t="s">
        <v>52</v>
      </c>
      <c r="J88" s="37"/>
    </row>
    <row r="89" s="5" customFormat="1" ht="32" customHeight="1" spans="1:10">
      <c r="A89" s="6"/>
      <c r="B89" s="23"/>
      <c r="C89" s="24"/>
      <c r="D89" s="6"/>
      <c r="E89" s="24"/>
      <c r="F89" s="29">
        <v>144.39</v>
      </c>
      <c r="G89" s="30">
        <v>0</v>
      </c>
      <c r="H89" s="29">
        <v>144.39</v>
      </c>
      <c r="I89" s="58" t="s">
        <v>55</v>
      </c>
      <c r="J89" s="37"/>
    </row>
    <row r="90" s="5" customFormat="1" ht="32" customHeight="1" spans="1:10">
      <c r="A90" s="6"/>
      <c r="B90" s="23"/>
      <c r="C90" s="24"/>
      <c r="D90" s="6"/>
      <c r="E90" s="24"/>
      <c r="F90" s="29">
        <v>79.8</v>
      </c>
      <c r="G90" s="30">
        <v>0</v>
      </c>
      <c r="H90" s="29">
        <v>79.8</v>
      </c>
      <c r="I90" s="58" t="s">
        <v>57</v>
      </c>
      <c r="J90" s="37"/>
    </row>
    <row r="91" s="5" customFormat="1" ht="32" customHeight="1" spans="1:10">
      <c r="A91" s="6"/>
      <c r="B91" s="23"/>
      <c r="C91" s="24"/>
      <c r="D91" s="6"/>
      <c r="E91" s="24"/>
      <c r="F91" s="29">
        <v>99.49</v>
      </c>
      <c r="G91" s="30">
        <v>0</v>
      </c>
      <c r="H91" s="29">
        <v>99.49</v>
      </c>
      <c r="I91" s="58" t="s">
        <v>58</v>
      </c>
      <c r="J91" s="37"/>
    </row>
    <row r="92" s="5" customFormat="1" ht="32" customHeight="1" spans="1:10">
      <c r="A92" s="6"/>
      <c r="B92" s="23"/>
      <c r="C92" s="24"/>
      <c r="D92" s="6"/>
      <c r="E92" s="24"/>
      <c r="F92" s="29">
        <v>80.7</v>
      </c>
      <c r="G92" s="30">
        <v>0</v>
      </c>
      <c r="H92" s="29">
        <v>80.7</v>
      </c>
      <c r="I92" s="58" t="s">
        <v>59</v>
      </c>
      <c r="J92" s="37"/>
    </row>
    <row r="93" s="5" customFormat="1" ht="32" customHeight="1" spans="1:10">
      <c r="A93" s="6"/>
      <c r="B93" s="23"/>
      <c r="C93" s="24"/>
      <c r="D93" s="6"/>
      <c r="E93" s="24"/>
      <c r="F93" s="29">
        <v>156</v>
      </c>
      <c r="G93" s="30">
        <v>0</v>
      </c>
      <c r="H93" s="29">
        <v>156</v>
      </c>
      <c r="I93" s="58" t="s">
        <v>85</v>
      </c>
      <c r="J93" s="37"/>
    </row>
    <row r="94" s="5" customFormat="1" ht="32" customHeight="1" spans="1:10">
      <c r="A94" s="6"/>
      <c r="B94" s="23"/>
      <c r="C94" s="24"/>
      <c r="D94" s="6"/>
      <c r="E94" s="24"/>
      <c r="F94" s="29">
        <v>77.61</v>
      </c>
      <c r="G94" s="30">
        <v>0</v>
      </c>
      <c r="H94" s="29">
        <v>77.61</v>
      </c>
      <c r="I94" s="58" t="s">
        <v>79</v>
      </c>
      <c r="J94" s="37"/>
    </row>
    <row r="95" s="5" customFormat="1" ht="32" customHeight="1" spans="1:10">
      <c r="A95" s="6"/>
      <c r="B95" s="23"/>
      <c r="C95" s="24"/>
      <c r="D95" s="6"/>
      <c r="E95" s="24"/>
      <c r="F95" s="29">
        <v>77</v>
      </c>
      <c r="G95" s="30">
        <v>0</v>
      </c>
      <c r="H95" s="29">
        <v>77</v>
      </c>
      <c r="I95" s="58" t="s">
        <v>86</v>
      </c>
      <c r="J95" s="37"/>
    </row>
    <row r="96" s="5" customFormat="1" ht="32" customHeight="1" spans="1:10">
      <c r="A96" s="6"/>
      <c r="B96" s="23"/>
      <c r="C96" s="24"/>
      <c r="D96" s="6"/>
      <c r="E96" s="24"/>
      <c r="F96" s="29">
        <v>292.85</v>
      </c>
      <c r="G96" s="30">
        <v>0</v>
      </c>
      <c r="H96" s="29">
        <v>292.85</v>
      </c>
      <c r="I96" s="58" t="s">
        <v>87</v>
      </c>
      <c r="J96" s="37"/>
    </row>
    <row r="97" s="5" customFormat="1" ht="32" customHeight="1" spans="1:10">
      <c r="A97" s="6"/>
      <c r="B97" s="23"/>
      <c r="C97" s="24"/>
      <c r="D97" s="6"/>
      <c r="E97" s="24"/>
      <c r="F97" s="29">
        <v>128.19</v>
      </c>
      <c r="G97" s="30">
        <v>0</v>
      </c>
      <c r="H97" s="29">
        <v>128.19</v>
      </c>
      <c r="I97" s="59" t="s">
        <v>88</v>
      </c>
      <c r="J97" s="37"/>
    </row>
    <row r="98" s="5" customFormat="1" ht="32" customHeight="1" spans="1:10">
      <c r="A98" s="6"/>
      <c r="B98" s="23"/>
      <c r="C98" s="24"/>
      <c r="D98" s="6"/>
      <c r="E98" s="24"/>
      <c r="F98" s="29">
        <v>44.46</v>
      </c>
      <c r="G98" s="30">
        <v>0</v>
      </c>
      <c r="H98" s="29">
        <v>44.46</v>
      </c>
      <c r="I98" s="59" t="s">
        <v>89</v>
      </c>
      <c r="J98" s="37"/>
    </row>
    <row r="99" s="5" customFormat="1" ht="32" customHeight="1" spans="1:10">
      <c r="A99" s="6"/>
      <c r="B99" s="23"/>
      <c r="C99" s="24"/>
      <c r="D99" s="6"/>
      <c r="E99" s="24"/>
      <c r="F99" s="29">
        <v>1433.19</v>
      </c>
      <c r="G99" s="30">
        <v>0</v>
      </c>
      <c r="H99" s="29">
        <v>1433.19</v>
      </c>
      <c r="I99" s="59" t="s">
        <v>90</v>
      </c>
      <c r="J99" s="37"/>
    </row>
    <row r="100" s="5" customFormat="1" ht="32" customHeight="1" spans="1:10">
      <c r="A100" s="6"/>
      <c r="B100" s="23"/>
      <c r="C100" s="24"/>
      <c r="D100" s="6"/>
      <c r="E100" s="24"/>
      <c r="F100" s="29">
        <v>483.04</v>
      </c>
      <c r="G100" s="30">
        <v>0</v>
      </c>
      <c r="H100" s="29">
        <v>483.04</v>
      </c>
      <c r="I100" s="59" t="s">
        <v>91</v>
      </c>
      <c r="J100" s="37"/>
    </row>
    <row r="101" s="5" customFormat="1" ht="32" customHeight="1" spans="1:10">
      <c r="A101" s="6"/>
      <c r="B101" s="23"/>
      <c r="C101" s="24"/>
      <c r="D101" s="6"/>
      <c r="E101" s="24"/>
      <c r="F101" s="29">
        <v>198.87</v>
      </c>
      <c r="G101" s="30">
        <v>0</v>
      </c>
      <c r="H101" s="29">
        <v>198.87</v>
      </c>
      <c r="I101" s="59" t="s">
        <v>92</v>
      </c>
      <c r="J101" s="37"/>
    </row>
    <row r="102" s="5" customFormat="1" ht="32" customHeight="1" spans="1:10">
      <c r="A102" s="6"/>
      <c r="B102" s="23"/>
      <c r="C102" s="24"/>
      <c r="D102" s="6"/>
      <c r="E102" s="24"/>
      <c r="F102" s="29">
        <v>300.67</v>
      </c>
      <c r="G102" s="30">
        <v>0</v>
      </c>
      <c r="H102" s="29">
        <v>300.67</v>
      </c>
      <c r="I102" s="59" t="s">
        <v>93</v>
      </c>
      <c r="J102" s="37"/>
    </row>
    <row r="103" s="5" customFormat="1" customHeight="1" spans="1:10">
      <c r="A103" s="26"/>
      <c r="B103" s="27" t="s">
        <v>94</v>
      </c>
      <c r="C103" s="28">
        <f>SUM(C19)</f>
        <v>20000</v>
      </c>
      <c r="D103" s="28">
        <f>SUM(D19)</f>
        <v>1</v>
      </c>
      <c r="E103" s="28">
        <f>SUM(E19)</f>
        <v>20000</v>
      </c>
      <c r="F103" s="28">
        <f>SUM(F19:F102)</f>
        <v>39841.75</v>
      </c>
      <c r="G103" s="28">
        <f>SUM(G19:G102)</f>
        <v>0</v>
      </c>
      <c r="H103" s="28">
        <f>SUM(H19:H102)</f>
        <v>39841.75</v>
      </c>
      <c r="I103" s="38"/>
      <c r="J103" s="37"/>
    </row>
    <row r="104" s="4" customFormat="1" customHeight="1" spans="1:10">
      <c r="A104" s="6">
        <v>6</v>
      </c>
      <c r="B104" s="23" t="s">
        <v>95</v>
      </c>
      <c r="C104" s="7">
        <v>0</v>
      </c>
      <c r="D104" s="8">
        <v>0</v>
      </c>
      <c r="E104" s="7">
        <f t="shared" ref="E104:E108" si="2">C104*D104</f>
        <v>0</v>
      </c>
      <c r="F104" s="7">
        <v>0</v>
      </c>
      <c r="G104" s="7">
        <v>0</v>
      </c>
      <c r="H104" s="7">
        <f t="shared" ref="H104:H108" si="3">F104+G104</f>
        <v>0</v>
      </c>
      <c r="J104" s="37" t="s">
        <v>96</v>
      </c>
    </row>
    <row r="105" s="5" customFormat="1" customHeight="1" spans="1:10">
      <c r="A105" s="26"/>
      <c r="B105" s="27" t="s">
        <v>97</v>
      </c>
      <c r="C105" s="28">
        <f t="shared" ref="C105:C109" si="4">SUM(C104)</f>
        <v>0</v>
      </c>
      <c r="D105" s="28">
        <f t="shared" ref="D105:D109" si="5">SUM(D104)</f>
        <v>0</v>
      </c>
      <c r="E105" s="28">
        <f t="shared" ref="E105:E109" si="6">SUM(E104)</f>
        <v>0</v>
      </c>
      <c r="F105" s="28">
        <f t="shared" ref="F105:H105" si="7">SUM(F104:F104)</f>
        <v>0</v>
      </c>
      <c r="G105" s="28">
        <f t="shared" si="7"/>
        <v>0</v>
      </c>
      <c r="H105" s="28">
        <f t="shared" si="7"/>
        <v>0</v>
      </c>
      <c r="I105" s="38"/>
      <c r="J105" s="40"/>
    </row>
    <row r="106" s="4" customFormat="1" customHeight="1" spans="1:10">
      <c r="A106" s="6">
        <v>7</v>
      </c>
      <c r="B106" s="23" t="s">
        <v>98</v>
      </c>
      <c r="C106" s="7">
        <v>0</v>
      </c>
      <c r="D106" s="8">
        <v>0</v>
      </c>
      <c r="E106" s="7">
        <f t="shared" si="2"/>
        <v>0</v>
      </c>
      <c r="F106" s="7">
        <v>0</v>
      </c>
      <c r="G106" s="7">
        <v>0</v>
      </c>
      <c r="H106" s="7">
        <f t="shared" si="3"/>
        <v>0</v>
      </c>
      <c r="J106" s="60"/>
    </row>
    <row r="107" s="5" customFormat="1" customHeight="1" spans="1:10">
      <c r="A107" s="26"/>
      <c r="B107" s="27" t="s">
        <v>99</v>
      </c>
      <c r="C107" s="28">
        <f t="shared" si="4"/>
        <v>0</v>
      </c>
      <c r="D107" s="28">
        <f t="shared" si="5"/>
        <v>0</v>
      </c>
      <c r="E107" s="28">
        <f t="shared" si="6"/>
        <v>0</v>
      </c>
      <c r="F107" s="28">
        <f t="shared" ref="F107:H107" si="8">SUM(F106:F106)</f>
        <v>0</v>
      </c>
      <c r="G107" s="28">
        <f t="shared" si="8"/>
        <v>0</v>
      </c>
      <c r="H107" s="28">
        <f t="shared" si="8"/>
        <v>0</v>
      </c>
      <c r="I107" s="38"/>
      <c r="J107" s="60"/>
    </row>
    <row r="108" s="4" customFormat="1" customHeight="1" spans="1:10">
      <c r="A108" s="6">
        <v>8</v>
      </c>
      <c r="B108" s="23" t="s">
        <v>100</v>
      </c>
      <c r="C108" s="7">
        <v>0</v>
      </c>
      <c r="D108" s="8">
        <v>0</v>
      </c>
      <c r="E108" s="7">
        <f t="shared" si="2"/>
        <v>0</v>
      </c>
      <c r="F108" s="7">
        <v>0</v>
      </c>
      <c r="G108" s="7">
        <v>0</v>
      </c>
      <c r="H108" s="7">
        <f t="shared" si="3"/>
        <v>0</v>
      </c>
      <c r="J108" s="40" t="s">
        <v>101</v>
      </c>
    </row>
    <row r="109" s="5" customFormat="1" customHeight="1" spans="1:10">
      <c r="A109" s="26"/>
      <c r="B109" s="27" t="s">
        <v>102</v>
      </c>
      <c r="C109" s="28">
        <f t="shared" si="4"/>
        <v>0</v>
      </c>
      <c r="D109" s="28">
        <f t="shared" si="5"/>
        <v>0</v>
      </c>
      <c r="E109" s="28">
        <f t="shared" si="6"/>
        <v>0</v>
      </c>
      <c r="F109" s="28">
        <f t="shared" ref="F109:H109" si="9">SUM(F108:F108)</f>
        <v>0</v>
      </c>
      <c r="G109" s="28">
        <f t="shared" si="9"/>
        <v>0</v>
      </c>
      <c r="H109" s="28">
        <f t="shared" si="9"/>
        <v>0</v>
      </c>
      <c r="I109" s="38"/>
      <c r="J109" s="40"/>
    </row>
    <row r="110" s="4" customFormat="1" customHeight="1" spans="1:10">
      <c r="A110" s="6">
        <v>9</v>
      </c>
      <c r="B110" s="23" t="s">
        <v>103</v>
      </c>
      <c r="C110" s="7">
        <v>0</v>
      </c>
      <c r="D110" s="8">
        <v>0</v>
      </c>
      <c r="E110" s="7">
        <f>C110*D110</f>
        <v>0</v>
      </c>
      <c r="F110" s="7">
        <v>0</v>
      </c>
      <c r="G110" s="7">
        <v>0</v>
      </c>
      <c r="H110" s="7">
        <f>F110+G110</f>
        <v>0</v>
      </c>
      <c r="J110" s="37" t="s">
        <v>104</v>
      </c>
    </row>
    <row r="111" s="5" customFormat="1" customHeight="1" spans="1:10">
      <c r="A111" s="26"/>
      <c r="B111" s="27" t="s">
        <v>105</v>
      </c>
      <c r="C111" s="28">
        <f>SUM(C110)</f>
        <v>0</v>
      </c>
      <c r="D111" s="28">
        <f>SUM(D110)</f>
        <v>0</v>
      </c>
      <c r="E111" s="28">
        <f>SUM(E110)</f>
        <v>0</v>
      </c>
      <c r="F111" s="28">
        <f t="shared" ref="F111:H111" si="10">SUM(F110:F110)</f>
        <v>0</v>
      </c>
      <c r="G111" s="28">
        <f t="shared" si="10"/>
        <v>0</v>
      </c>
      <c r="H111" s="28">
        <f t="shared" si="10"/>
        <v>0</v>
      </c>
      <c r="I111" s="38"/>
      <c r="J111" s="37"/>
    </row>
    <row r="112" s="4" customFormat="1" customHeight="1" spans="1:10">
      <c r="A112" s="6"/>
      <c r="B112" s="23" t="s">
        <v>106</v>
      </c>
      <c r="C112" s="7">
        <v>0</v>
      </c>
      <c r="D112" s="8">
        <v>0</v>
      </c>
      <c r="E112" s="7">
        <v>0</v>
      </c>
      <c r="F112" s="25"/>
      <c r="G112" s="25"/>
      <c r="H112" s="7"/>
      <c r="I112" s="6"/>
      <c r="J112" s="60"/>
    </row>
    <row r="113" s="4" customFormat="1" customHeight="1" spans="1:10">
      <c r="A113" s="6"/>
      <c r="B113" s="23"/>
      <c r="C113" s="7"/>
      <c r="D113" s="8"/>
      <c r="E113" s="7"/>
      <c r="F113" s="25"/>
      <c r="G113" s="25"/>
      <c r="H113" s="7"/>
      <c r="I113" s="6"/>
      <c r="J113" s="60"/>
    </row>
    <row r="114" s="5" customFormat="1" customHeight="1" spans="1:10">
      <c r="A114" s="26"/>
      <c r="B114" s="27" t="s">
        <v>107</v>
      </c>
      <c r="C114" s="28">
        <f>SUM(C112)</f>
        <v>0</v>
      </c>
      <c r="D114" s="28">
        <f>SUM(D112)</f>
        <v>0</v>
      </c>
      <c r="E114" s="28">
        <f>SUM(E112)</f>
        <v>0</v>
      </c>
      <c r="F114" s="28">
        <f>SUM(F112:F113)</f>
        <v>0</v>
      </c>
      <c r="G114" s="28">
        <f>SUM(G112:G113)</f>
        <v>0</v>
      </c>
      <c r="H114" s="28">
        <f>SUM(H112:H113)</f>
        <v>0</v>
      </c>
      <c r="I114" s="38"/>
      <c r="J114" s="60"/>
    </row>
    <row r="115" s="4" customFormat="1" customHeight="1" spans="1:10">
      <c r="A115" s="26"/>
      <c r="B115" s="27" t="s">
        <v>108</v>
      </c>
      <c r="C115" s="28">
        <f t="shared" ref="C115:H115" si="11">SUM(C114,C111,C109,C107,C105,C103,C18,C15,C13,C10)</f>
        <v>20000</v>
      </c>
      <c r="D115" s="28">
        <f t="shared" si="11"/>
        <v>1</v>
      </c>
      <c r="E115" s="28">
        <f t="shared" si="11"/>
        <v>20000</v>
      </c>
      <c r="F115" s="28">
        <f t="shared" si="11"/>
        <v>39841.75</v>
      </c>
      <c r="G115" s="28">
        <f t="shared" si="11"/>
        <v>0</v>
      </c>
      <c r="H115" s="28">
        <f t="shared" si="11"/>
        <v>39841.75</v>
      </c>
      <c r="I115" s="38"/>
      <c r="J115" s="61"/>
    </row>
    <row r="116" s="4" customFormat="1" customHeight="1" spans="1:11">
      <c r="A116" s="9"/>
      <c r="B116" s="10"/>
      <c r="C116" s="11"/>
      <c r="D116" s="12"/>
      <c r="E116" s="12"/>
      <c r="F116" s="10"/>
      <c r="G116" s="10"/>
      <c r="H116" s="10"/>
      <c r="I116" s="10"/>
      <c r="J116" s="10"/>
      <c r="K116" s="33"/>
    </row>
    <row r="117" s="4" customFormat="1" customHeight="1" spans="1:11">
      <c r="A117" s="9"/>
      <c r="B117" s="10"/>
      <c r="C117" s="11"/>
      <c r="D117" s="12"/>
      <c r="E117" s="12"/>
      <c r="F117" s="10"/>
      <c r="G117" s="10"/>
      <c r="H117" s="10"/>
      <c r="I117" s="10"/>
      <c r="J117" s="10"/>
      <c r="K117" s="33"/>
    </row>
    <row r="118" s="4" customFormat="1" customHeight="1" spans="1:9">
      <c r="A118" s="45" t="s">
        <v>109</v>
      </c>
      <c r="B118" s="45"/>
      <c r="C118" s="46" t="s">
        <v>110</v>
      </c>
      <c r="D118" s="46"/>
      <c r="E118" s="46" t="s">
        <v>111</v>
      </c>
      <c r="F118" s="47"/>
      <c r="G118" s="47" t="s">
        <v>112</v>
      </c>
      <c r="H118" s="47"/>
      <c r="I118" s="62" t="s">
        <v>113</v>
      </c>
    </row>
    <row r="119" s="4" customFormat="1" customHeight="1" spans="1:9">
      <c r="A119" s="48">
        <f>E115</f>
        <v>20000</v>
      </c>
      <c r="B119" s="48"/>
      <c r="C119" s="49">
        <f>H115</f>
        <v>39841.75</v>
      </c>
      <c r="D119" s="49"/>
      <c r="E119" s="49">
        <f>F115</f>
        <v>39841.75</v>
      </c>
      <c r="F119" s="48"/>
      <c r="G119" s="48">
        <f>G115</f>
        <v>0</v>
      </c>
      <c r="H119" s="48"/>
      <c r="I119" s="63">
        <f>A119-C119</f>
        <v>-19841.75</v>
      </c>
    </row>
    <row r="120" s="4" customFormat="1" customHeight="1" spans="1:11">
      <c r="A120" s="9"/>
      <c r="B120" s="10"/>
      <c r="C120" s="11"/>
      <c r="D120" s="12"/>
      <c r="E120" s="12"/>
      <c r="F120" s="10"/>
      <c r="G120" s="10"/>
      <c r="H120" s="10"/>
      <c r="I120" s="10"/>
      <c r="J120" s="10"/>
      <c r="K120" s="33"/>
    </row>
    <row r="121" s="4" customFormat="1" customHeight="1" spans="1:11">
      <c r="A121" s="50" t="s">
        <v>114</v>
      </c>
      <c r="B121" s="51"/>
      <c r="C121" s="52" t="s">
        <v>115</v>
      </c>
      <c r="D121" s="53"/>
      <c r="E121" s="53" t="s">
        <v>116</v>
      </c>
      <c r="F121" s="50"/>
      <c r="G121" s="50" t="s">
        <v>117</v>
      </c>
      <c r="H121" s="50"/>
      <c r="I121" s="51"/>
      <c r="J121" s="10"/>
      <c r="K121" s="33"/>
    </row>
    <row r="122" customHeight="1" spans="1:10">
      <c r="A122" s="54"/>
      <c r="B122" s="55"/>
      <c r="C122" s="56"/>
      <c r="D122" s="57"/>
      <c r="E122" s="57"/>
      <c r="F122" s="55"/>
      <c r="G122" s="55"/>
      <c r="H122" s="55"/>
      <c r="I122" s="55"/>
      <c r="J122" s="55"/>
    </row>
  </sheetData>
  <autoFilter xmlns:etc="http://www.wps.cn/officeDocument/2017/etCustomData" ref="C1:I121" etc:filterBottomFollowUsedRange="0">
    <extLst/>
  </autoFilter>
  <mergeCells count="51">
    <mergeCell ref="C2:H2"/>
    <mergeCell ref="C6:E6"/>
    <mergeCell ref="F6:I6"/>
    <mergeCell ref="A118:B118"/>
    <mergeCell ref="C118:D118"/>
    <mergeCell ref="E118:F118"/>
    <mergeCell ref="G118:H118"/>
    <mergeCell ref="A119:B119"/>
    <mergeCell ref="C119:D119"/>
    <mergeCell ref="E119:F119"/>
    <mergeCell ref="G119:H119"/>
    <mergeCell ref="A6:A7"/>
    <mergeCell ref="A8:A9"/>
    <mergeCell ref="A11:A12"/>
    <mergeCell ref="A16:A17"/>
    <mergeCell ref="A19:A102"/>
    <mergeCell ref="A112:A113"/>
    <mergeCell ref="B6:B7"/>
    <mergeCell ref="B8:B9"/>
    <mergeCell ref="B11:B12"/>
    <mergeCell ref="B16:B17"/>
    <mergeCell ref="B19:B102"/>
    <mergeCell ref="B112:B113"/>
    <mergeCell ref="C8:C9"/>
    <mergeCell ref="C11:C12"/>
    <mergeCell ref="C16:C17"/>
    <mergeCell ref="C19:C102"/>
    <mergeCell ref="C112:C113"/>
    <mergeCell ref="D8:D9"/>
    <mergeCell ref="D11:D12"/>
    <mergeCell ref="D16:D17"/>
    <mergeCell ref="D19:D102"/>
    <mergeCell ref="D112:D113"/>
    <mergeCell ref="E8:E9"/>
    <mergeCell ref="E11:E12"/>
    <mergeCell ref="E16:E17"/>
    <mergeCell ref="E19:E102"/>
    <mergeCell ref="E112:E113"/>
    <mergeCell ref="J4:J5"/>
    <mergeCell ref="J6:J7"/>
    <mergeCell ref="J8:J10"/>
    <mergeCell ref="J11:J13"/>
    <mergeCell ref="J14:J15"/>
    <mergeCell ref="J16:J18"/>
    <mergeCell ref="J19:J103"/>
    <mergeCell ref="J104:J105"/>
    <mergeCell ref="J106:J107"/>
    <mergeCell ref="J108:J109"/>
    <mergeCell ref="J110:J111"/>
    <mergeCell ref="J112:J114"/>
    <mergeCell ref="H4:I5"/>
  </mergeCells>
  <pageMargins left="0.75" right="0.75" top="1" bottom="1" header="0.5" footer="0.5"/>
  <pageSetup paperSize="9" scale="42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296:Y325"/>
  <sheetViews>
    <sheetView topLeftCell="A310" workbookViewId="0">
      <selection activeCell="V325" sqref="V325"/>
    </sheetView>
  </sheetViews>
  <sheetFormatPr defaultColWidth="8.88888888888889" defaultRowHeight="14.4"/>
  <sheetData>
    <row r="296" spans="23:25">
      <c r="W296" s="3" t="s">
        <v>118</v>
      </c>
      <c r="X296" s="3"/>
      <c r="Y296" s="3"/>
    </row>
    <row r="297" spans="15:25">
      <c r="O297" s="1" t="s">
        <v>119</v>
      </c>
      <c r="P297" s="1"/>
      <c r="Q297" s="1"/>
      <c r="R297" s="1"/>
      <c r="W297" s="3"/>
      <c r="X297" s="3"/>
      <c r="Y297" s="3"/>
    </row>
    <row r="298" spans="15:25">
      <c r="O298" s="1"/>
      <c r="P298" s="1"/>
      <c r="Q298" s="1"/>
      <c r="R298" s="1"/>
      <c r="W298" s="3"/>
      <c r="X298" s="3"/>
      <c r="Y298" s="3"/>
    </row>
    <row r="299" spans="15:18">
      <c r="O299" s="1"/>
      <c r="P299" s="1"/>
      <c r="Q299" s="1"/>
      <c r="R299" s="1"/>
    </row>
    <row r="300" spans="15:18">
      <c r="O300" s="1"/>
      <c r="P300" s="1"/>
      <c r="Q300" s="1"/>
      <c r="R300" s="1"/>
    </row>
    <row r="301" spans="15:18">
      <c r="O301" s="1"/>
      <c r="P301" s="1"/>
      <c r="Q301" s="1"/>
      <c r="R301" s="1"/>
    </row>
    <row r="302" spans="15:18">
      <c r="O302" s="2"/>
      <c r="P302" s="2"/>
      <c r="Q302" s="2"/>
      <c r="R302" s="2"/>
    </row>
    <row r="303" spans="15:18">
      <c r="O303" s="2"/>
      <c r="P303" s="2"/>
      <c r="Q303" s="2"/>
      <c r="R303" s="2"/>
    </row>
    <row r="304" spans="15:18">
      <c r="O304" s="2"/>
      <c r="P304" s="2"/>
      <c r="Q304" s="2"/>
      <c r="R304" s="2"/>
    </row>
    <row r="325" spans="7:7">
      <c r="G325" t="s">
        <v>120</v>
      </c>
    </row>
  </sheetData>
  <mergeCells count="2">
    <mergeCell ref="O297:R301"/>
    <mergeCell ref="W296:Y298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2024-03-19T10:31:00Z</dcterms:created>
  <dcterms:modified xsi:type="dcterms:W3CDTF">2024-10-21T13:59:16Z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A1687F0307D14FD8A2A60D7FADC5D61B_13</vt:lpwstr>
  </property>
  <property fmtid="{D5CDD505-2E9C-101B-9397-08002B2CF9AE}" pid="3" name="KSOProductBuildVer">
    <vt:lpwstr>2052-12.1.0.18276</vt:lpwstr>
  </property>
</Properties>
</file>