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<sst xmlns="http://schemas.openxmlformats.org/spreadsheetml/2006/main" count="177" uniqueCount="140">
  <si>
    <t>【借款报销单】</t>
  </si>
  <si>
    <t>团号：HMOA-190708-SXY601</t>
  </si>
  <si>
    <t>会议日期：2018.7.11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</si>
  <si>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</si>
  <si>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</si>
  <si>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</si>
  <si>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</si>
  <si>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</si>
  <si>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</si>
  <si>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</si>
  <si>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</si>
  <si>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</si>
  <si>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</si>
  <si>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</si>
  <si>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</si>
  <si>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</si>
  <si>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</si>
  <si>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</si>
  <si>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</si>
  <si>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</si>
  <si>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</si>
  <si>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</si>
  <si>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</si>
  <si>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</si>
  <si>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</si>
  <si>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7.10大蓉和中餐 霍庆革一行人餐费</t>
  </si>
  <si>
    <t>需提供刷卡联、菜单（小票）</t>
  </si>
  <si>
    <t>7.10冒椒火辣  霍庆革餐费</t>
  </si>
  <si>
    <t>7.11大蓉和 会前施总、王总及陪同人晚餐</t>
  </si>
  <si>
    <t>7.11转转会晚餐6桌</t>
  </si>
  <si>
    <t>7.12顺兴茶馆中餐4桌</t>
  </si>
  <si>
    <t>7.12肯德基，施总、王总及陪同人中午餐费</t>
  </si>
  <si>
    <t>7.10 霍庆革一行人餐费 餐费</t>
  </si>
  <si>
    <t>7.10 霍庆革 餐费</t>
  </si>
  <si>
    <t>活动餐费合计</t>
  </si>
  <si>
    <t>现地采买费用</t>
  </si>
  <si>
    <t>小罐茶叶×2（京东）</t>
  </si>
  <si>
    <t>尽量提供可用的原始发票，发票项目不可用的，且开票需要加收税点的可以不提供原始发票。网上交易均需提供交易截图。</t>
  </si>
  <si>
    <t>竹叶青茶叶×5（京东）</t>
  </si>
  <si>
    <t>洁柔 手帕纸6片×30包（京东）</t>
  </si>
  <si>
    <t>维达湿巾2×5包（京东）</t>
  </si>
  <si>
    <t>维达纸巾8×3盒（京东）</t>
  </si>
  <si>
    <t>返现金额（京东）</t>
  </si>
  <si>
    <t>维达湿纸巾 2×5包 （京东）</t>
  </si>
  <si>
    <t>维达纸巾 7×3盒（京东）</t>
  </si>
  <si>
    <t>小米充电宝×5（京东）</t>
  </si>
  <si>
    <t>南孚电池1盒（京东）</t>
  </si>
  <si>
    <t>周黑鸭 鸭脖×3包（京东）</t>
  </si>
  <si>
    <t>梳打饼干×2包（京东）</t>
  </si>
  <si>
    <t>周黑鸭 鸭胗×3包（京东）</t>
  </si>
  <si>
    <t>绿箭口香糖×10个（京东）</t>
  </si>
  <si>
    <t>三胖蛋 大瓜子1×6盒（京东）</t>
  </si>
  <si>
    <t>天喔 话梅×2盒（京东）</t>
  </si>
  <si>
    <t>数据线×5（京东）</t>
  </si>
  <si>
    <t>巴黎水×1箱（京东）</t>
  </si>
  <si>
    <t>百岁山 矿泉水×3箱（京东）</t>
  </si>
  <si>
    <t>百岁山 矿泉水×4箱（京东）</t>
  </si>
  <si>
    <t>唯他可可 椰子水×1（京东）</t>
  </si>
  <si>
    <t>姚记扑克牌 1×10副（京东）</t>
  </si>
  <si>
    <t>银行卡付款优惠（京东）</t>
  </si>
  <si>
    <t>雪花啤酒 144瓶（当地）</t>
  </si>
  <si>
    <t>中华软壳3×10包（当地）</t>
  </si>
  <si>
    <t>中华软壳1×10包（当地）</t>
  </si>
  <si>
    <t>话梅×2（当地）</t>
  </si>
  <si>
    <t>馅饼×5（当地）</t>
  </si>
  <si>
    <t>椰奶×6（当地）</t>
  </si>
  <si>
    <t>腊肉×4（当地）</t>
  </si>
  <si>
    <t>高跟鞋（霍庆革）</t>
  </si>
  <si>
    <t>汽油费（霍庆革）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</si>
  <si>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</si>
  <si>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</si>
  <si>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</si>
  <si>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</si>
  <si>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</si>
  <si>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</si>
  <si>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</si>
  <si>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</si>
  <si>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</si>
  <si>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</si>
  <si>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</si>
  <si>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</si>
  <si>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</si>
  <si>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</si>
  <si>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</si>
  <si>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</si>
  <si>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</si>
  <si>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</si>
  <si>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</si>
  <si>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</si>
  <si>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</si>
  <si>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</si>
  <si>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</si>
  <si>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</si>
  <si>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</si>
  <si>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</si>
  <si>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</si>
  <si>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</si>
  <si>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</si>
  <si>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</si>
  <si>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</si>
  <si>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</si>
  <si>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</si>
  <si>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</si>
  <si>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</si>
  <si>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</si>
  <si>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</si>
  <si>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</si>
  <si>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</si>
  <si>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</si>
  <si>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</si>
  <si>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</si>
  <si>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</si>
  <si>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</si>
  <si>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住宿费</t>
  </si>
  <si>
    <t>7.9-7.10 张羽、于畅两晚房费</t>
  </si>
  <si>
    <t>市内交通（打车）</t>
  </si>
  <si>
    <t>7.8 家-机场</t>
  </si>
  <si>
    <t>7.11 大魔方-转转会</t>
  </si>
  <si>
    <t>7.11转转会-大魔方</t>
  </si>
  <si>
    <t>7.10 假日酒店-机场（接机）</t>
  </si>
  <si>
    <t>7.17 机场-家</t>
  </si>
  <si>
    <t>餐费</t>
  </si>
  <si>
    <t>7.8餐费（张羽、于畅）</t>
  </si>
  <si>
    <t>7.11餐费（张羽、于畅）</t>
  </si>
  <si>
    <t>7.14餐费（张羽、于畅）</t>
  </si>
  <si>
    <t>7.13餐费（张羽、于畅）</t>
  </si>
  <si>
    <t>7.9餐费（张羽、于畅）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</si>
  <si>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</si>
  <si>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</si>
  <si>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</si>
  <si>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</si>
  <si>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</si>
  <si>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</si>
  <si>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</si>
  <si>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</si>
  <si>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</si>
  <si>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</si>
  <si>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成都</t>
  </si>
  <si>
    <t>7.8-7.12</t>
  </si>
  <si>
    <t>7.13-7.14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</si>
</sst>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3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19" borderId="23" applyNumberFormat="0" applyAlignment="0" applyProtection="0">
      <alignment vertical="center"/>
    </xf>
    <xf numFmtId="0" fontId="22" fillId="19" borderId="21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40" fontId="7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1"/>
  <sheetViews>
    <sheetView tabSelected="1" topLeftCell="A13" workbookViewId="0">
      <selection activeCell="J22" sqref="J22:J30"/>
    </sheetView>
  </sheetViews>
  <sheetFormatPr defaultColWidth="8.86666666666667" defaultRowHeight="21" customHeight="1"/>
  <cols>
    <col min="1" max="1" width="8.86666666666667" style="54"/>
    <col min="2" max="2" width="16.6" customWidth="1"/>
    <col min="3" max="3" width="13.1333333333333" style="55" customWidth="1"/>
    <col min="4" max="4" width="8.86666666666667" style="54"/>
    <col min="5" max="5" width="13.1333333333333" style="54" customWidth="1"/>
    <col min="6" max="6" width="9.5"/>
    <col min="8" max="8" width="9.5"/>
    <col min="9" max="9" width="24.8666666666667" customWidth="1"/>
    <col min="10" max="10" width="39.466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0</v>
      </c>
      <c r="E8" s="67">
        <f>C8*D8</f>
        <v>0</v>
      </c>
      <c r="F8" s="66">
        <v>0</v>
      </c>
      <c r="G8" s="66">
        <v>0</v>
      </c>
      <c r="H8" s="66">
        <f>F8+G8</f>
        <v>0</v>
      </c>
      <c r="I8" s="81"/>
      <c r="J8" s="82" t="s">
        <v>16</v>
      </c>
    </row>
    <row r="9" customHeight="1" spans="1:10">
      <c r="A9" s="64"/>
      <c r="B9" s="65"/>
      <c r="C9" s="66"/>
      <c r="D9" s="64"/>
      <c r="E9" s="67"/>
      <c r="F9" s="66">
        <v>0</v>
      </c>
      <c r="G9" s="66">
        <v>0</v>
      </c>
      <c r="H9" s="66">
        <f>F9+G9</f>
        <v>0</v>
      </c>
      <c r="I9" s="81"/>
      <c r="J9" s="83"/>
    </row>
    <row r="10" customHeight="1" spans="1:10">
      <c r="A10" s="64"/>
      <c r="B10" s="65"/>
      <c r="C10" s="66"/>
      <c r="D10" s="64"/>
      <c r="E10" s="67"/>
      <c r="F10" s="66">
        <v>0</v>
      </c>
      <c r="G10" s="66">
        <v>0</v>
      </c>
      <c r="H10" s="66">
        <f>F10+G10</f>
        <v>0</v>
      </c>
      <c r="I10" s="81"/>
      <c r="J10" s="83"/>
    </row>
    <row r="11" customHeight="1" spans="1:10">
      <c r="A11" s="64"/>
      <c r="B11" s="65"/>
      <c r="C11" s="66"/>
      <c r="D11" s="64"/>
      <c r="E11" s="67"/>
      <c r="F11" s="66">
        <v>0</v>
      </c>
      <c r="G11" s="66">
        <v>0</v>
      </c>
      <c r="H11" s="66">
        <f>F11+G11</f>
        <v>0</v>
      </c>
      <c r="I11" s="81"/>
      <c r="J11" s="83"/>
    </row>
    <row r="12" customHeight="1" spans="1:10">
      <c r="A12" s="64"/>
      <c r="B12" s="65"/>
      <c r="C12" s="66"/>
      <c r="D12" s="64"/>
      <c r="E12" s="67"/>
      <c r="F12" s="66">
        <v>0</v>
      </c>
      <c r="G12" s="66">
        <v>0</v>
      </c>
      <c r="H12" s="66">
        <f>F12+G12</f>
        <v>0</v>
      </c>
      <c r="I12" s="81"/>
      <c r="J12" s="83"/>
    </row>
    <row r="13" s="53" customFormat="1" customHeight="1" spans="1:10">
      <c r="A13" s="68"/>
      <c r="B13" s="69" t="s">
        <v>17</v>
      </c>
      <c r="C13" s="70">
        <f>SUM(C8)</f>
        <v>0</v>
      </c>
      <c r="D13" s="71">
        <f>SUM(D8)</f>
        <v>0</v>
      </c>
      <c r="E13" s="71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84"/>
      <c r="J13" s="85"/>
    </row>
    <row r="14" customHeight="1" spans="1:10">
      <c r="A14" s="72">
        <v>2</v>
      </c>
      <c r="B14" s="73" t="s">
        <v>18</v>
      </c>
      <c r="C14" s="74">
        <v>0</v>
      </c>
      <c r="D14" s="72">
        <v>0</v>
      </c>
      <c r="E14" s="74">
        <f>C14*D14</f>
        <v>0</v>
      </c>
      <c r="F14" s="66">
        <v>0</v>
      </c>
      <c r="G14" s="66">
        <v>0</v>
      </c>
      <c r="H14" s="66">
        <f>F14+G14</f>
        <v>0</v>
      </c>
      <c r="I14" s="81"/>
      <c r="J14" s="82" t="s">
        <v>19</v>
      </c>
    </row>
    <row r="15" customHeight="1" spans="1:10">
      <c r="A15" s="75"/>
      <c r="B15" s="76"/>
      <c r="C15" s="77"/>
      <c r="D15" s="75"/>
      <c r="E15" s="77"/>
      <c r="F15" s="66">
        <v>0</v>
      </c>
      <c r="G15" s="66">
        <v>0</v>
      </c>
      <c r="H15" s="66">
        <f t="shared" ref="H15" si="1">F15+G15</f>
        <v>0</v>
      </c>
      <c r="I15" s="81"/>
      <c r="J15" s="83"/>
    </row>
    <row r="16" s="53" customFormat="1" customHeight="1" spans="1:10">
      <c r="A16" s="68"/>
      <c r="B16" s="69" t="s">
        <v>20</v>
      </c>
      <c r="C16" s="70">
        <f>SUM(C14)</f>
        <v>0</v>
      </c>
      <c r="D16" s="71">
        <f>SUM(D14)</f>
        <v>0</v>
      </c>
      <c r="E16" s="71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4"/>
      <c r="J16" s="85"/>
    </row>
    <row r="17" customHeight="1" spans="1:10">
      <c r="A17" s="64">
        <v>3</v>
      </c>
      <c r="B17" s="65" t="s">
        <v>21</v>
      </c>
      <c r="C17" s="66">
        <v>0</v>
      </c>
      <c r="D17" s="64">
        <v>0</v>
      </c>
      <c r="E17" s="67">
        <f>C17*D17</f>
        <v>0</v>
      </c>
      <c r="F17" s="66">
        <v>0</v>
      </c>
      <c r="G17" s="66">
        <v>0</v>
      </c>
      <c r="H17" s="66">
        <f>F17+G17</f>
        <v>0</v>
      </c>
      <c r="I17" s="81"/>
      <c r="J17" s="86" t="s">
        <v>22</v>
      </c>
    </row>
    <row r="18" customHeight="1" spans="1:10">
      <c r="A18" s="64"/>
      <c r="B18" s="65"/>
      <c r="C18" s="66"/>
      <c r="D18" s="64"/>
      <c r="E18" s="67"/>
      <c r="F18" s="66">
        <v>0</v>
      </c>
      <c r="G18" s="66">
        <v>0</v>
      </c>
      <c r="H18" s="66">
        <f>F18+G18</f>
        <v>0</v>
      </c>
      <c r="I18" s="81"/>
      <c r="J18" s="87"/>
    </row>
    <row r="19" customHeight="1" spans="1:10">
      <c r="A19" s="64"/>
      <c r="B19" s="65"/>
      <c r="C19" s="66"/>
      <c r="D19" s="64"/>
      <c r="E19" s="67"/>
      <c r="F19" s="66">
        <v>0</v>
      </c>
      <c r="G19" s="66">
        <v>0</v>
      </c>
      <c r="H19" s="66">
        <f>F19+G19</f>
        <v>0</v>
      </c>
      <c r="I19" s="81"/>
      <c r="J19" s="87"/>
    </row>
    <row r="20" customHeight="1" spans="1:10">
      <c r="A20" s="64"/>
      <c r="B20" s="65"/>
      <c r="C20" s="66"/>
      <c r="D20" s="64"/>
      <c r="E20" s="67"/>
      <c r="F20" s="66">
        <v>0</v>
      </c>
      <c r="G20" s="66">
        <v>0</v>
      </c>
      <c r="H20" s="66">
        <f>F20+G20</f>
        <v>0</v>
      </c>
      <c r="I20" s="81"/>
      <c r="J20" s="87"/>
    </row>
    <row r="21" s="53" customFormat="1" customHeight="1" spans="1:10">
      <c r="A21" s="68"/>
      <c r="B21" s="69" t="s">
        <v>23</v>
      </c>
      <c r="C21" s="70">
        <f>SUM(C17)</f>
        <v>0</v>
      </c>
      <c r="D21" s="71">
        <f t="shared" ref="D21:E21" si="2">SUM(D17)</f>
        <v>0</v>
      </c>
      <c r="E21" s="71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84"/>
      <c r="J21" s="88"/>
    </row>
    <row r="22" ht="32" customHeight="1" spans="1:10">
      <c r="A22" s="64">
        <v>4</v>
      </c>
      <c r="B22" s="65" t="s">
        <v>24</v>
      </c>
      <c r="C22" s="66">
        <v>30000</v>
      </c>
      <c r="D22" s="64">
        <v>1</v>
      </c>
      <c r="E22" s="67">
        <f>C22*D22</f>
        <v>30000</v>
      </c>
      <c r="F22" s="66">
        <v>302</v>
      </c>
      <c r="G22" s="66">
        <v>0</v>
      </c>
      <c r="H22" s="66">
        <f>F22+G22</f>
        <v>302</v>
      </c>
      <c r="I22" s="89" t="s">
        <v>25</v>
      </c>
      <c r="J22" s="86" t="s">
        <v>26</v>
      </c>
    </row>
    <row r="23" customHeight="1" spans="1:10">
      <c r="A23" s="64"/>
      <c r="B23" s="65"/>
      <c r="C23" s="66"/>
      <c r="D23" s="64"/>
      <c r="E23" s="67"/>
      <c r="F23" s="66">
        <v>105</v>
      </c>
      <c r="G23" s="66">
        <v>0</v>
      </c>
      <c r="H23" s="66">
        <v>105</v>
      </c>
      <c r="I23" s="81" t="s">
        <v>27</v>
      </c>
      <c r="J23" s="87"/>
    </row>
    <row r="24" ht="28" customHeight="1" spans="1:10">
      <c r="A24" s="64"/>
      <c r="B24" s="65"/>
      <c r="C24" s="66"/>
      <c r="D24" s="64"/>
      <c r="E24" s="67"/>
      <c r="F24" s="66">
        <v>802</v>
      </c>
      <c r="G24" s="66">
        <v>0</v>
      </c>
      <c r="H24" s="66">
        <v>802</v>
      </c>
      <c r="I24" s="89" t="s">
        <v>28</v>
      </c>
      <c r="J24" s="87"/>
    </row>
    <row r="25" customHeight="1" spans="1:10">
      <c r="A25" s="64"/>
      <c r="B25" s="65"/>
      <c r="C25" s="66"/>
      <c r="D25" s="64"/>
      <c r="E25" s="67"/>
      <c r="F25" s="66">
        <v>11901</v>
      </c>
      <c r="G25" s="66">
        <v>0</v>
      </c>
      <c r="H25" s="66">
        <v>11901</v>
      </c>
      <c r="I25" s="81" t="s">
        <v>29</v>
      </c>
      <c r="J25" s="87"/>
    </row>
    <row r="26" customHeight="1" spans="1:10">
      <c r="A26" s="64"/>
      <c r="B26" s="65"/>
      <c r="C26" s="66"/>
      <c r="D26" s="64"/>
      <c r="E26" s="67"/>
      <c r="F26" s="66">
        <v>6089</v>
      </c>
      <c r="G26" s="66">
        <v>0</v>
      </c>
      <c r="H26" s="66">
        <v>6089</v>
      </c>
      <c r="I26" s="81" t="s">
        <v>30</v>
      </c>
      <c r="J26" s="87"/>
    </row>
    <row r="27" ht="28" customHeight="1" spans="1:10">
      <c r="A27" s="64"/>
      <c r="B27" s="65"/>
      <c r="C27" s="66"/>
      <c r="D27" s="64"/>
      <c r="E27" s="67"/>
      <c r="F27" s="66">
        <v>191</v>
      </c>
      <c r="G27" s="66">
        <v>0</v>
      </c>
      <c r="H27" s="66">
        <f>F27+G27</f>
        <v>191</v>
      </c>
      <c r="I27" s="89" t="s">
        <v>31</v>
      </c>
      <c r="J27" s="87"/>
    </row>
    <row r="28" ht="28" customHeight="1" spans="1:10">
      <c r="A28" s="64"/>
      <c r="B28" s="65"/>
      <c r="C28" s="66"/>
      <c r="D28" s="64"/>
      <c r="E28" s="67"/>
      <c r="F28" s="66">
        <v>125</v>
      </c>
      <c r="G28" s="66">
        <v>0</v>
      </c>
      <c r="H28" s="66">
        <v>125</v>
      </c>
      <c r="I28" s="89" t="s">
        <v>32</v>
      </c>
      <c r="J28" s="87"/>
    </row>
    <row r="29" ht="18" customHeight="1" spans="1:10">
      <c r="A29" s="64"/>
      <c r="B29" s="65"/>
      <c r="C29" s="66"/>
      <c r="D29" s="64"/>
      <c r="E29" s="67"/>
      <c r="F29" s="66">
        <v>967</v>
      </c>
      <c r="G29" s="66">
        <v>0</v>
      </c>
      <c r="H29" s="66">
        <v>967</v>
      </c>
      <c r="I29" s="89" t="s">
        <v>33</v>
      </c>
      <c r="J29" s="87"/>
    </row>
    <row r="30" s="53" customFormat="1" customHeight="1" spans="1:10">
      <c r="A30" s="68"/>
      <c r="B30" s="69" t="s">
        <v>34</v>
      </c>
      <c r="C30" s="70">
        <f>C22</f>
        <v>30000</v>
      </c>
      <c r="D30" s="71">
        <f>D22</f>
        <v>1</v>
      </c>
      <c r="E30" s="71">
        <f>E22</f>
        <v>30000</v>
      </c>
      <c r="F30" s="70">
        <f>SUM(F22:F29)</f>
        <v>20482</v>
      </c>
      <c r="G30" s="70">
        <f>SUM(G22:G29)</f>
        <v>0</v>
      </c>
      <c r="H30" s="70">
        <f>SUM(H22:H29)</f>
        <v>20482</v>
      </c>
      <c r="I30" s="84"/>
      <c r="J30" s="88"/>
    </row>
    <row r="31" ht="45" customHeight="1" spans="1:10">
      <c r="A31" s="72">
        <v>5</v>
      </c>
      <c r="B31" s="73" t="s">
        <v>35</v>
      </c>
      <c r="C31" s="66">
        <v>10000</v>
      </c>
      <c r="D31" s="64">
        <v>1</v>
      </c>
      <c r="E31" s="67">
        <v>10000</v>
      </c>
      <c r="F31" s="66">
        <v>495.99</v>
      </c>
      <c r="G31" s="66">
        <v>0</v>
      </c>
      <c r="H31" s="66">
        <f>F31+G31</f>
        <v>495.99</v>
      </c>
      <c r="I31" s="81" t="s">
        <v>36</v>
      </c>
      <c r="J31" s="82" t="s">
        <v>37</v>
      </c>
    </row>
    <row r="32" ht="45" customHeight="1" spans="1:10">
      <c r="A32" s="78"/>
      <c r="B32" s="79"/>
      <c r="C32" s="66">
        <v>0</v>
      </c>
      <c r="D32" s="64">
        <v>0</v>
      </c>
      <c r="E32" s="67">
        <v>0</v>
      </c>
      <c r="F32" s="66">
        <v>1590</v>
      </c>
      <c r="G32" s="66">
        <v>0</v>
      </c>
      <c r="H32" s="66">
        <v>1590</v>
      </c>
      <c r="I32" s="81" t="s">
        <v>38</v>
      </c>
      <c r="J32" s="83"/>
    </row>
    <row r="33" customHeight="1" spans="1:10">
      <c r="A33" s="78"/>
      <c r="B33" s="79"/>
      <c r="C33" s="66">
        <v>0</v>
      </c>
      <c r="D33" s="64">
        <v>0</v>
      </c>
      <c r="E33" s="67">
        <v>0</v>
      </c>
      <c r="F33" s="66">
        <v>12.9</v>
      </c>
      <c r="G33" s="66">
        <v>0</v>
      </c>
      <c r="H33" s="66">
        <v>12.9</v>
      </c>
      <c r="I33" s="81" t="s">
        <v>39</v>
      </c>
      <c r="J33" s="83"/>
    </row>
    <row r="34" customHeight="1" spans="1:10">
      <c r="A34" s="78"/>
      <c r="B34" s="79"/>
      <c r="C34" s="66">
        <v>0</v>
      </c>
      <c r="D34" s="64">
        <v>0</v>
      </c>
      <c r="E34" s="67">
        <v>0</v>
      </c>
      <c r="F34" s="66">
        <v>35.8</v>
      </c>
      <c r="G34" s="66">
        <v>0</v>
      </c>
      <c r="H34" s="66">
        <v>35.8</v>
      </c>
      <c r="I34" s="81" t="s">
        <v>40</v>
      </c>
      <c r="J34" s="83"/>
    </row>
    <row r="35" customHeight="1" spans="1:10">
      <c r="A35" s="78"/>
      <c r="B35" s="79"/>
      <c r="C35" s="66">
        <v>0</v>
      </c>
      <c r="D35" s="64">
        <v>0</v>
      </c>
      <c r="E35" s="67">
        <v>0</v>
      </c>
      <c r="F35" s="66">
        <v>215.2</v>
      </c>
      <c r="G35" s="66">
        <v>0</v>
      </c>
      <c r="H35" s="66">
        <v>215.2</v>
      </c>
      <c r="I35" s="81" t="s">
        <v>41</v>
      </c>
      <c r="J35" s="83"/>
    </row>
    <row r="36" customHeight="1" spans="1:10">
      <c r="A36" s="78"/>
      <c r="B36" s="79"/>
      <c r="C36" s="66">
        <v>0</v>
      </c>
      <c r="D36" s="64">
        <v>0</v>
      </c>
      <c r="E36" s="67">
        <v>0</v>
      </c>
      <c r="F36" s="66">
        <v>-32.28</v>
      </c>
      <c r="G36" s="66">
        <v>0</v>
      </c>
      <c r="H36" s="66">
        <v>-32.28</v>
      </c>
      <c r="I36" s="81" t="s">
        <v>42</v>
      </c>
      <c r="J36" s="83"/>
    </row>
    <row r="37" customHeight="1" spans="1:10">
      <c r="A37" s="78"/>
      <c r="B37" s="79"/>
      <c r="C37" s="66">
        <v>0</v>
      </c>
      <c r="D37" s="64">
        <v>0</v>
      </c>
      <c r="E37" s="67">
        <v>0</v>
      </c>
      <c r="F37" s="66">
        <v>29</v>
      </c>
      <c r="G37" s="66">
        <v>0</v>
      </c>
      <c r="H37" s="66">
        <v>29</v>
      </c>
      <c r="I37" s="81" t="s">
        <v>43</v>
      </c>
      <c r="J37" s="83"/>
    </row>
    <row r="38" customHeight="1" spans="1:10">
      <c r="A38" s="78"/>
      <c r="B38" s="79"/>
      <c r="C38" s="66">
        <v>0</v>
      </c>
      <c r="D38" s="64">
        <v>0</v>
      </c>
      <c r="E38" s="67">
        <v>0</v>
      </c>
      <c r="F38" s="66">
        <v>97.3</v>
      </c>
      <c r="G38" s="66">
        <v>0</v>
      </c>
      <c r="H38" s="66">
        <v>97.3</v>
      </c>
      <c r="I38" s="81" t="s">
        <v>44</v>
      </c>
      <c r="J38" s="83"/>
    </row>
    <row r="39" customHeight="1" spans="1:10">
      <c r="A39" s="78"/>
      <c r="B39" s="79"/>
      <c r="C39" s="66">
        <v>0</v>
      </c>
      <c r="D39" s="64">
        <v>0</v>
      </c>
      <c r="E39" s="67">
        <v>0</v>
      </c>
      <c r="F39" s="66">
        <v>395</v>
      </c>
      <c r="G39" s="66">
        <v>0</v>
      </c>
      <c r="H39" s="66">
        <v>395</v>
      </c>
      <c r="I39" s="81" t="s">
        <v>45</v>
      </c>
      <c r="J39" s="83"/>
    </row>
    <row r="40" customHeight="1" spans="1:10">
      <c r="A40" s="78"/>
      <c r="B40" s="79"/>
      <c r="C40" s="66">
        <v>0</v>
      </c>
      <c r="D40" s="64">
        <v>0</v>
      </c>
      <c r="E40" s="67">
        <v>0</v>
      </c>
      <c r="F40" s="66">
        <v>57.9</v>
      </c>
      <c r="G40" s="66">
        <v>0</v>
      </c>
      <c r="H40" s="66">
        <v>57.9</v>
      </c>
      <c r="I40" s="81" t="s">
        <v>46</v>
      </c>
      <c r="J40" s="83"/>
    </row>
    <row r="41" customHeight="1" spans="1:10">
      <c r="A41" s="78"/>
      <c r="B41" s="79"/>
      <c r="C41" s="66">
        <v>0</v>
      </c>
      <c r="D41" s="64">
        <v>0</v>
      </c>
      <c r="E41" s="67">
        <v>0</v>
      </c>
      <c r="F41" s="66">
        <v>47.7</v>
      </c>
      <c r="G41" s="66">
        <v>0</v>
      </c>
      <c r="H41" s="66">
        <v>47.7</v>
      </c>
      <c r="I41" s="81" t="s">
        <v>47</v>
      </c>
      <c r="J41" s="83"/>
    </row>
    <row r="42" customHeight="1" spans="1:10">
      <c r="A42" s="78"/>
      <c r="B42" s="79"/>
      <c r="C42" s="66">
        <v>0</v>
      </c>
      <c r="D42" s="64">
        <v>0</v>
      </c>
      <c r="E42" s="67">
        <v>0</v>
      </c>
      <c r="F42" s="66">
        <v>28.8</v>
      </c>
      <c r="G42" s="66">
        <v>0</v>
      </c>
      <c r="H42" s="66">
        <v>28.8</v>
      </c>
      <c r="I42" s="81" t="s">
        <v>48</v>
      </c>
      <c r="J42" s="83"/>
    </row>
    <row r="43" customHeight="1" spans="1:10">
      <c r="A43" s="78"/>
      <c r="B43" s="79"/>
      <c r="C43" s="66">
        <v>0</v>
      </c>
      <c r="D43" s="64">
        <v>0</v>
      </c>
      <c r="E43" s="67">
        <v>0</v>
      </c>
      <c r="F43" s="66">
        <v>71.7</v>
      </c>
      <c r="G43" s="66">
        <v>0</v>
      </c>
      <c r="H43" s="66">
        <v>71.7</v>
      </c>
      <c r="I43" s="81" t="s">
        <v>49</v>
      </c>
      <c r="J43" s="83"/>
    </row>
    <row r="44" customHeight="1" spans="1:10">
      <c r="A44" s="78"/>
      <c r="B44" s="79"/>
      <c r="C44" s="66">
        <v>0</v>
      </c>
      <c r="D44" s="64">
        <v>0</v>
      </c>
      <c r="E44" s="67">
        <v>0</v>
      </c>
      <c r="F44" s="66">
        <v>35</v>
      </c>
      <c r="G44" s="66">
        <v>0</v>
      </c>
      <c r="H44" s="66">
        <v>35</v>
      </c>
      <c r="I44" s="81" t="s">
        <v>50</v>
      </c>
      <c r="J44" s="83"/>
    </row>
    <row r="45" customHeight="1" spans="1:10">
      <c r="A45" s="78"/>
      <c r="B45" s="79"/>
      <c r="C45" s="66">
        <v>0</v>
      </c>
      <c r="D45" s="64">
        <v>0</v>
      </c>
      <c r="E45" s="67">
        <v>0</v>
      </c>
      <c r="F45" s="66">
        <v>35</v>
      </c>
      <c r="G45" s="66">
        <v>0</v>
      </c>
      <c r="H45" s="66">
        <v>35</v>
      </c>
      <c r="I45" s="81" t="s">
        <v>50</v>
      </c>
      <c r="J45" s="83"/>
    </row>
    <row r="46" customHeight="1" spans="1:10">
      <c r="A46" s="78"/>
      <c r="B46" s="79"/>
      <c r="C46" s="66">
        <v>0</v>
      </c>
      <c r="D46" s="64">
        <v>0</v>
      </c>
      <c r="E46" s="67">
        <v>0</v>
      </c>
      <c r="F46" s="66">
        <v>158</v>
      </c>
      <c r="G46" s="66">
        <v>0</v>
      </c>
      <c r="H46" s="66">
        <v>158</v>
      </c>
      <c r="I46" s="81" t="s">
        <v>51</v>
      </c>
      <c r="J46" s="83"/>
    </row>
    <row r="47" customHeight="1" spans="1:10">
      <c r="A47" s="78"/>
      <c r="B47" s="79"/>
      <c r="C47" s="66">
        <v>0</v>
      </c>
      <c r="D47" s="64">
        <v>0</v>
      </c>
      <c r="E47" s="67">
        <v>0</v>
      </c>
      <c r="F47" s="66">
        <v>19.8</v>
      </c>
      <c r="G47" s="66">
        <v>0</v>
      </c>
      <c r="H47" s="66">
        <v>19.8</v>
      </c>
      <c r="I47" s="81" t="s">
        <v>52</v>
      </c>
      <c r="J47" s="83"/>
    </row>
    <row r="48" customHeight="1" spans="1:10">
      <c r="A48" s="78"/>
      <c r="B48" s="79"/>
      <c r="C48" s="66">
        <v>0</v>
      </c>
      <c r="D48" s="64">
        <v>0</v>
      </c>
      <c r="E48" s="67">
        <v>0</v>
      </c>
      <c r="F48" s="66">
        <v>64</v>
      </c>
      <c r="G48" s="66">
        <v>0</v>
      </c>
      <c r="H48" s="66">
        <v>64</v>
      </c>
      <c r="I48" s="81" t="s">
        <v>53</v>
      </c>
      <c r="J48" s="83"/>
    </row>
    <row r="49" customHeight="1" spans="1:10">
      <c r="A49" s="78"/>
      <c r="B49" s="79"/>
      <c r="C49" s="66">
        <v>0</v>
      </c>
      <c r="D49" s="64">
        <v>0</v>
      </c>
      <c r="E49" s="67">
        <v>0</v>
      </c>
      <c r="F49" s="66">
        <v>106</v>
      </c>
      <c r="G49" s="66">
        <v>0</v>
      </c>
      <c r="H49" s="66">
        <v>106</v>
      </c>
      <c r="I49" s="81" t="s">
        <v>54</v>
      </c>
      <c r="J49" s="83"/>
    </row>
    <row r="50" customHeight="1" spans="1:10">
      <c r="A50" s="78"/>
      <c r="B50" s="79"/>
      <c r="C50" s="66">
        <v>0</v>
      </c>
      <c r="D50" s="64">
        <v>0</v>
      </c>
      <c r="E50" s="67">
        <v>0</v>
      </c>
      <c r="F50" s="66">
        <v>146.7</v>
      </c>
      <c r="G50" s="66">
        <v>0</v>
      </c>
      <c r="H50" s="66">
        <v>146.7</v>
      </c>
      <c r="I50" s="81" t="s">
        <v>55</v>
      </c>
      <c r="J50" s="83"/>
    </row>
    <row r="51" customHeight="1" spans="1:10">
      <c r="A51" s="78"/>
      <c r="B51" s="79"/>
      <c r="C51" s="66">
        <v>0</v>
      </c>
      <c r="D51" s="64">
        <v>0</v>
      </c>
      <c r="E51" s="67">
        <v>0</v>
      </c>
      <c r="F51" s="66">
        <v>159.6</v>
      </c>
      <c r="G51" s="66">
        <v>0</v>
      </c>
      <c r="H51" s="66">
        <v>159.6</v>
      </c>
      <c r="I51" s="81" t="s">
        <v>56</v>
      </c>
      <c r="J51" s="83"/>
    </row>
    <row r="52" customHeight="1" spans="1:10">
      <c r="A52" s="78"/>
      <c r="B52" s="79"/>
      <c r="C52" s="66">
        <v>0</v>
      </c>
      <c r="D52" s="64">
        <v>0</v>
      </c>
      <c r="E52" s="67">
        <v>0</v>
      </c>
      <c r="F52" s="66">
        <v>118</v>
      </c>
      <c r="G52" s="66">
        <v>0</v>
      </c>
      <c r="H52" s="66">
        <v>118</v>
      </c>
      <c r="I52" s="81" t="s">
        <v>57</v>
      </c>
      <c r="J52" s="83"/>
    </row>
    <row r="53" customHeight="1" spans="1:10">
      <c r="A53" s="78"/>
      <c r="B53" s="79"/>
      <c r="C53" s="66">
        <v>0</v>
      </c>
      <c r="D53" s="64">
        <v>0</v>
      </c>
      <c r="E53" s="67">
        <v>0</v>
      </c>
      <c r="F53" s="66">
        <v>29.9</v>
      </c>
      <c r="G53" s="66">
        <v>0</v>
      </c>
      <c r="H53" s="66">
        <v>29.9</v>
      </c>
      <c r="I53" s="81" t="s">
        <v>58</v>
      </c>
      <c r="J53" s="83"/>
    </row>
    <row r="54" customHeight="1" spans="1:10">
      <c r="A54" s="78"/>
      <c r="B54" s="79"/>
      <c r="C54" s="66">
        <v>0</v>
      </c>
      <c r="D54" s="64">
        <v>0</v>
      </c>
      <c r="E54" s="67">
        <v>0</v>
      </c>
      <c r="F54" s="66">
        <v>-2.88</v>
      </c>
      <c r="G54" s="66">
        <v>0</v>
      </c>
      <c r="H54" s="66">
        <f>F54+G54</f>
        <v>-2.88</v>
      </c>
      <c r="I54" s="81" t="s">
        <v>59</v>
      </c>
      <c r="J54" s="83"/>
    </row>
    <row r="55" customHeight="1" spans="1:10">
      <c r="A55" s="78"/>
      <c r="B55" s="79"/>
      <c r="C55" s="66">
        <v>0</v>
      </c>
      <c r="D55" s="64">
        <v>0</v>
      </c>
      <c r="E55" s="67">
        <v>0</v>
      </c>
      <c r="F55" s="66">
        <v>1080</v>
      </c>
      <c r="G55" s="66">
        <v>0</v>
      </c>
      <c r="H55" s="66">
        <v>1080</v>
      </c>
      <c r="I55" s="81" t="s">
        <v>60</v>
      </c>
      <c r="J55" s="83"/>
    </row>
    <row r="56" customHeight="1" spans="1:10">
      <c r="A56" s="78"/>
      <c r="B56" s="79"/>
      <c r="C56" s="66">
        <v>0</v>
      </c>
      <c r="D56" s="64">
        <v>0</v>
      </c>
      <c r="E56" s="67">
        <v>0</v>
      </c>
      <c r="F56" s="66">
        <v>2100</v>
      </c>
      <c r="G56" s="66">
        <v>0</v>
      </c>
      <c r="H56" s="66">
        <v>2100</v>
      </c>
      <c r="I56" s="81" t="s">
        <v>61</v>
      </c>
      <c r="J56" s="83"/>
    </row>
    <row r="57" customHeight="1" spans="1:10">
      <c r="A57" s="78"/>
      <c r="B57" s="79"/>
      <c r="C57" s="66">
        <v>0</v>
      </c>
      <c r="D57" s="64">
        <v>0</v>
      </c>
      <c r="E57" s="67">
        <v>0</v>
      </c>
      <c r="F57" s="66">
        <v>750</v>
      </c>
      <c r="G57" s="66">
        <v>0</v>
      </c>
      <c r="H57" s="66">
        <v>750</v>
      </c>
      <c r="I57" s="81" t="s">
        <v>62</v>
      </c>
      <c r="J57" s="83"/>
    </row>
    <row r="58" customHeight="1" spans="1:10">
      <c r="A58" s="78"/>
      <c r="B58" s="79"/>
      <c r="C58" s="66">
        <v>0</v>
      </c>
      <c r="D58" s="64">
        <v>0</v>
      </c>
      <c r="E58" s="67">
        <v>0</v>
      </c>
      <c r="F58" s="66">
        <v>19.2</v>
      </c>
      <c r="G58" s="66">
        <v>0</v>
      </c>
      <c r="H58" s="66">
        <v>19.2</v>
      </c>
      <c r="I58" s="81" t="s">
        <v>63</v>
      </c>
      <c r="J58" s="83"/>
    </row>
    <row r="59" customHeight="1" spans="1:10">
      <c r="A59" s="78"/>
      <c r="B59" s="79"/>
      <c r="C59" s="66">
        <v>0</v>
      </c>
      <c r="D59" s="64">
        <v>0</v>
      </c>
      <c r="E59" s="67">
        <v>0</v>
      </c>
      <c r="F59" s="66">
        <v>65</v>
      </c>
      <c r="G59" s="66">
        <v>0</v>
      </c>
      <c r="H59" s="66">
        <v>65</v>
      </c>
      <c r="I59" s="81" t="s">
        <v>64</v>
      </c>
      <c r="J59" s="83"/>
    </row>
    <row r="60" customHeight="1" spans="1:10">
      <c r="A60" s="78"/>
      <c r="B60" s="79"/>
      <c r="C60" s="66">
        <v>0</v>
      </c>
      <c r="D60" s="64">
        <v>0</v>
      </c>
      <c r="E60" s="67">
        <v>0</v>
      </c>
      <c r="F60" s="66">
        <v>32.8</v>
      </c>
      <c r="G60" s="66">
        <v>0</v>
      </c>
      <c r="H60" s="66">
        <v>32.8</v>
      </c>
      <c r="I60" s="81" t="s">
        <v>65</v>
      </c>
      <c r="J60" s="83"/>
    </row>
    <row r="61" customHeight="1" spans="1:10">
      <c r="A61" s="78"/>
      <c r="B61" s="79"/>
      <c r="C61" s="66">
        <v>0</v>
      </c>
      <c r="D61" s="64">
        <v>0</v>
      </c>
      <c r="E61" s="67">
        <v>0</v>
      </c>
      <c r="F61" s="66">
        <v>286</v>
      </c>
      <c r="G61" s="66">
        <v>0</v>
      </c>
      <c r="H61" s="66">
        <v>286</v>
      </c>
      <c r="I61" s="81" t="s">
        <v>66</v>
      </c>
      <c r="J61" s="83"/>
    </row>
    <row r="62" customHeight="1" spans="1:10">
      <c r="A62" s="78"/>
      <c r="B62" s="79"/>
      <c r="C62" s="66"/>
      <c r="D62" s="64"/>
      <c r="E62" s="67"/>
      <c r="F62" s="66">
        <v>256</v>
      </c>
      <c r="G62" s="66">
        <v>0</v>
      </c>
      <c r="H62" s="66">
        <v>256</v>
      </c>
      <c r="I62" s="81" t="s">
        <v>67</v>
      </c>
      <c r="J62" s="83"/>
    </row>
    <row r="63" customHeight="1" spans="1:10">
      <c r="A63" s="75"/>
      <c r="B63" s="76"/>
      <c r="C63" s="66">
        <v>0</v>
      </c>
      <c r="D63" s="64">
        <v>0</v>
      </c>
      <c r="E63" s="67">
        <v>0</v>
      </c>
      <c r="F63" s="66">
        <v>800</v>
      </c>
      <c r="G63" s="66">
        <v>0</v>
      </c>
      <c r="H63" s="66">
        <v>800</v>
      </c>
      <c r="I63" s="81" t="s">
        <v>68</v>
      </c>
      <c r="J63" s="83"/>
    </row>
    <row r="64" s="53" customFormat="1" customHeight="1" spans="1:10">
      <c r="A64" s="68"/>
      <c r="B64" s="69" t="s">
        <v>69</v>
      </c>
      <c r="C64" s="70">
        <f>SUM(C31)</f>
        <v>10000</v>
      </c>
      <c r="D64" s="71">
        <f t="shared" ref="D64" si="4">SUM(D31)</f>
        <v>1</v>
      </c>
      <c r="E64" s="71">
        <f>E31</f>
        <v>10000</v>
      </c>
      <c r="F64" s="70">
        <f>SUM(F31:F63)</f>
        <v>9303.13</v>
      </c>
      <c r="G64" s="70">
        <v>0</v>
      </c>
      <c r="H64" s="70">
        <f>SUM(H31:H63)</f>
        <v>9303.13</v>
      </c>
      <c r="I64" s="84"/>
      <c r="J64" s="85"/>
    </row>
    <row r="65" customHeight="1" spans="1:10">
      <c r="A65" s="64">
        <v>6</v>
      </c>
      <c r="B65" s="65" t="s">
        <v>70</v>
      </c>
      <c r="C65" s="66">
        <v>0</v>
      </c>
      <c r="D65" s="64">
        <v>0</v>
      </c>
      <c r="E65" s="67">
        <f t="shared" ref="E63:E78" si="5">C65*D65</f>
        <v>0</v>
      </c>
      <c r="F65" s="66"/>
      <c r="G65" s="66">
        <v>0</v>
      </c>
      <c r="H65" s="66">
        <f>F65+G65</f>
        <v>0</v>
      </c>
      <c r="I65" s="81"/>
      <c r="J65" s="82" t="s">
        <v>71</v>
      </c>
    </row>
    <row r="66" customHeight="1" spans="1:10">
      <c r="A66" s="64"/>
      <c r="B66" s="65"/>
      <c r="C66" s="66"/>
      <c r="D66" s="64"/>
      <c r="E66" s="67"/>
      <c r="F66" s="66">
        <v>0</v>
      </c>
      <c r="G66" s="66">
        <v>0</v>
      </c>
      <c r="H66" s="66">
        <f>F66+G66</f>
        <v>0</v>
      </c>
      <c r="I66" s="81"/>
      <c r="J66" s="87"/>
    </row>
    <row r="67" customHeight="1" spans="1:10">
      <c r="A67" s="64"/>
      <c r="B67" s="65"/>
      <c r="C67" s="66"/>
      <c r="D67" s="64"/>
      <c r="E67" s="67"/>
      <c r="F67" s="66">
        <v>0</v>
      </c>
      <c r="G67" s="66">
        <v>0</v>
      </c>
      <c r="H67" s="66">
        <f>F67+G67</f>
        <v>0</v>
      </c>
      <c r="I67" s="81"/>
      <c r="J67" s="87"/>
    </row>
    <row r="68" customHeight="1" spans="1:10">
      <c r="A68" s="64"/>
      <c r="B68" s="65"/>
      <c r="C68" s="66"/>
      <c r="D68" s="64"/>
      <c r="E68" s="67"/>
      <c r="F68" s="66">
        <v>0</v>
      </c>
      <c r="G68" s="66">
        <v>0</v>
      </c>
      <c r="H68" s="66">
        <f>F68+G68</f>
        <v>0</v>
      </c>
      <c r="I68" s="81"/>
      <c r="J68" s="87"/>
    </row>
    <row r="69" s="53" customFormat="1" customHeight="1" spans="1:10">
      <c r="A69" s="68"/>
      <c r="B69" s="69" t="s">
        <v>72</v>
      </c>
      <c r="C69" s="70">
        <f>SUM(C65)</f>
        <v>0</v>
      </c>
      <c r="D69" s="71">
        <f t="shared" ref="D69:E69" si="6">SUM(D65)</f>
        <v>0</v>
      </c>
      <c r="E69" s="71">
        <f t="shared" si="6"/>
        <v>0</v>
      </c>
      <c r="F69" s="70">
        <f>SUM(F65:F68)</f>
        <v>0</v>
      </c>
      <c r="G69" s="70">
        <f t="shared" ref="G69:H69" si="7">SUM(G65:G68)</f>
        <v>0</v>
      </c>
      <c r="H69" s="70">
        <f t="shared" si="7"/>
        <v>0</v>
      </c>
      <c r="I69" s="84"/>
      <c r="J69" s="88"/>
    </row>
    <row r="70" customHeight="1" spans="1:10">
      <c r="A70" s="64">
        <v>7</v>
      </c>
      <c r="B70" s="65" t="s">
        <v>73</v>
      </c>
      <c r="C70" s="66">
        <v>0</v>
      </c>
      <c r="D70" s="64">
        <v>0</v>
      </c>
      <c r="E70" s="67">
        <f t="shared" si="5"/>
        <v>0</v>
      </c>
      <c r="F70" s="66">
        <v>0</v>
      </c>
      <c r="G70" s="66">
        <v>0</v>
      </c>
      <c r="H70" s="66">
        <f>F70+G70</f>
        <v>0</v>
      </c>
      <c r="I70" s="81"/>
      <c r="J70" s="98"/>
    </row>
    <row r="71" customHeight="1" spans="1:10">
      <c r="A71" s="64"/>
      <c r="B71" s="65"/>
      <c r="C71" s="66"/>
      <c r="D71" s="64"/>
      <c r="E71" s="67"/>
      <c r="F71" s="66">
        <v>0</v>
      </c>
      <c r="G71" s="66">
        <v>0</v>
      </c>
      <c r="H71" s="66">
        <f>F71+G71</f>
        <v>0</v>
      </c>
      <c r="I71" s="81"/>
      <c r="J71" s="99"/>
    </row>
    <row r="72" customHeight="1" spans="1:10">
      <c r="A72" s="64"/>
      <c r="B72" s="65"/>
      <c r="C72" s="66"/>
      <c r="D72" s="64"/>
      <c r="E72" s="67"/>
      <c r="F72" s="66">
        <v>0</v>
      </c>
      <c r="G72" s="66">
        <v>0</v>
      </c>
      <c r="H72" s="66">
        <f>F72+G72</f>
        <v>0</v>
      </c>
      <c r="I72" s="81"/>
      <c r="J72" s="99"/>
    </row>
    <row r="73" customHeight="1" spans="1:10">
      <c r="A73" s="64"/>
      <c r="B73" s="65"/>
      <c r="C73" s="66"/>
      <c r="D73" s="64"/>
      <c r="E73" s="67"/>
      <c r="F73" s="66">
        <v>0</v>
      </c>
      <c r="G73" s="66">
        <v>0</v>
      </c>
      <c r="H73" s="66">
        <f>F73+G73</f>
        <v>0</v>
      </c>
      <c r="I73" s="81"/>
      <c r="J73" s="99"/>
    </row>
    <row r="74" s="53" customFormat="1" customHeight="1" spans="1:10">
      <c r="A74" s="68"/>
      <c r="B74" s="69" t="s">
        <v>74</v>
      </c>
      <c r="C74" s="70">
        <f>SUM(C70)</f>
        <v>0</v>
      </c>
      <c r="D74" s="71">
        <f t="shared" ref="D74:E74" si="8">SUM(D70)</f>
        <v>0</v>
      </c>
      <c r="E74" s="71">
        <f t="shared" si="8"/>
        <v>0</v>
      </c>
      <c r="F74" s="70">
        <f>SUM(F70:F73)</f>
        <v>0</v>
      </c>
      <c r="G74" s="70">
        <f t="shared" ref="G74:H74" si="9">SUM(G70:G73)</f>
        <v>0</v>
      </c>
      <c r="H74" s="70">
        <f t="shared" si="9"/>
        <v>0</v>
      </c>
      <c r="I74" s="84"/>
      <c r="J74" s="100"/>
    </row>
    <row r="75" customHeight="1" spans="1:10">
      <c r="A75" s="64">
        <v>8</v>
      </c>
      <c r="B75" s="65" t="s">
        <v>75</v>
      </c>
      <c r="C75" s="66">
        <v>0</v>
      </c>
      <c r="D75" s="64">
        <v>0</v>
      </c>
      <c r="E75" s="67">
        <f t="shared" si="5"/>
        <v>0</v>
      </c>
      <c r="F75" s="66">
        <v>0</v>
      </c>
      <c r="G75" s="66">
        <v>0</v>
      </c>
      <c r="H75" s="66">
        <f>F75+G75</f>
        <v>0</v>
      </c>
      <c r="I75" s="81"/>
      <c r="J75" s="86" t="s">
        <v>76</v>
      </c>
    </row>
    <row r="76" customHeight="1" spans="1:10">
      <c r="A76" s="64"/>
      <c r="B76" s="65"/>
      <c r="C76" s="66"/>
      <c r="D76" s="64"/>
      <c r="E76" s="67"/>
      <c r="F76" s="66">
        <v>0</v>
      </c>
      <c r="G76" s="66">
        <v>0</v>
      </c>
      <c r="H76" s="66">
        <f>F76+G76</f>
        <v>0</v>
      </c>
      <c r="I76" s="81"/>
      <c r="J76" s="87"/>
    </row>
    <row r="77" s="53" customFormat="1" customHeight="1" spans="1:10">
      <c r="A77" s="68"/>
      <c r="B77" s="69" t="s">
        <v>77</v>
      </c>
      <c r="C77" s="70">
        <f>SUM(C75)</f>
        <v>0</v>
      </c>
      <c r="D77" s="71">
        <f t="shared" ref="D77:E77" si="10">SUM(D75)</f>
        <v>0</v>
      </c>
      <c r="E77" s="71">
        <f t="shared" si="10"/>
        <v>0</v>
      </c>
      <c r="F77" s="70">
        <f>SUM(F75:F76)</f>
        <v>0</v>
      </c>
      <c r="G77" s="70">
        <f t="shared" ref="G77:H77" si="11">SUM(G75:G76)</f>
        <v>0</v>
      </c>
      <c r="H77" s="70">
        <f t="shared" si="11"/>
        <v>0</v>
      </c>
      <c r="I77" s="84"/>
      <c r="J77" s="88"/>
    </row>
    <row r="78" customHeight="1" spans="1:10">
      <c r="A78" s="64">
        <v>9</v>
      </c>
      <c r="B78" s="65" t="s">
        <v>78</v>
      </c>
      <c r="C78" s="66">
        <v>0</v>
      </c>
      <c r="D78" s="64">
        <v>0</v>
      </c>
      <c r="E78" s="67">
        <f t="shared" si="5"/>
        <v>0</v>
      </c>
      <c r="F78" s="66">
        <v>0</v>
      </c>
      <c r="G78" s="66">
        <v>0</v>
      </c>
      <c r="H78" s="66">
        <f>F78+G78</f>
        <v>0</v>
      </c>
      <c r="I78" s="81"/>
      <c r="J78" s="82" t="s">
        <v>79</v>
      </c>
    </row>
    <row r="79" customHeight="1" spans="1:10">
      <c r="A79" s="64"/>
      <c r="B79" s="65"/>
      <c r="C79" s="66"/>
      <c r="D79" s="64"/>
      <c r="E79" s="67"/>
      <c r="F79" s="66">
        <v>0</v>
      </c>
      <c r="G79" s="66">
        <v>0</v>
      </c>
      <c r="H79" s="66">
        <f>F79+G79</f>
        <v>0</v>
      </c>
      <c r="I79" s="81"/>
      <c r="J79" s="83"/>
    </row>
    <row r="80" customHeight="1" spans="1:10">
      <c r="A80" s="64"/>
      <c r="B80" s="65"/>
      <c r="C80" s="66"/>
      <c r="D80" s="64"/>
      <c r="E80" s="67"/>
      <c r="F80" s="66">
        <v>0</v>
      </c>
      <c r="G80" s="66">
        <v>0</v>
      </c>
      <c r="H80" s="66">
        <f>F80+G80</f>
        <v>0</v>
      </c>
      <c r="I80" s="81"/>
      <c r="J80" s="83"/>
    </row>
    <row r="81" s="53" customFormat="1" customHeight="1" spans="1:10">
      <c r="A81" s="68"/>
      <c r="B81" s="69" t="s">
        <v>80</v>
      </c>
      <c r="C81" s="70">
        <f>SUM(C78)</f>
        <v>0</v>
      </c>
      <c r="D81" s="71">
        <f t="shared" ref="D81:E81" si="12">SUM(D78)</f>
        <v>0</v>
      </c>
      <c r="E81" s="71">
        <f t="shared" si="12"/>
        <v>0</v>
      </c>
      <c r="F81" s="70">
        <f>SUM(F78:F80)</f>
        <v>0</v>
      </c>
      <c r="G81" s="70">
        <f t="shared" ref="G81:H81" si="13">SUM(G78:G80)</f>
        <v>0</v>
      </c>
      <c r="H81" s="70">
        <f t="shared" si="13"/>
        <v>0</v>
      </c>
      <c r="I81" s="84"/>
      <c r="J81" s="85"/>
    </row>
    <row r="82" customHeight="1" spans="1:10">
      <c r="A82" s="75">
        <v>10</v>
      </c>
      <c r="B82" s="65" t="s">
        <v>81</v>
      </c>
      <c r="C82" s="66">
        <v>0</v>
      </c>
      <c r="D82" s="64">
        <v>0</v>
      </c>
      <c r="E82" s="67">
        <v>0</v>
      </c>
      <c r="F82" s="66">
        <v>0</v>
      </c>
      <c r="G82" s="66">
        <v>0</v>
      </c>
      <c r="H82" s="67">
        <v>0</v>
      </c>
      <c r="I82" s="81"/>
      <c r="J82" s="99"/>
    </row>
    <row r="83" s="53" customFormat="1" customHeight="1" spans="1:10">
      <c r="A83" s="68"/>
      <c r="B83" s="69" t="s">
        <v>82</v>
      </c>
      <c r="C83" s="70">
        <f>C82</f>
        <v>0</v>
      </c>
      <c r="D83" s="71">
        <f>D82</f>
        <v>0</v>
      </c>
      <c r="E83" s="71">
        <f>E82</f>
        <v>0</v>
      </c>
      <c r="F83" s="70">
        <f>SUM(F82:F82)</f>
        <v>0</v>
      </c>
      <c r="G83" s="70">
        <f>SUM(G82:G82)</f>
        <v>0</v>
      </c>
      <c r="H83" s="70">
        <f>H82</f>
        <v>0</v>
      </c>
      <c r="I83" s="84"/>
      <c r="J83" s="100"/>
    </row>
    <row r="84" customHeight="1" spans="1:10">
      <c r="A84" s="68"/>
      <c r="B84" s="69" t="s">
        <v>83</v>
      </c>
      <c r="C84" s="70">
        <f>SUM(C83,C81,C77,C74,C69,C64,C30,C21,C16,C13)</f>
        <v>40000</v>
      </c>
      <c r="D84" s="71">
        <f>SUM(D83,D81,D77,D74,D69,D64,D30,D21,D16,D13)</f>
        <v>2</v>
      </c>
      <c r="E84" s="71">
        <f>SUM(E83,E81,E77,E74,E69,E64,E30,E21,E16,E13)</f>
        <v>40000</v>
      </c>
      <c r="F84" s="70">
        <f>SUM(F83,F81,F77,F74,F69,F64,F30,F21,F16,F13)</f>
        <v>29785.13</v>
      </c>
      <c r="G84" s="70">
        <f>SUM(G83,G81,G77,G74,G69,G64,G30,G21,G16,G13)</f>
        <v>0</v>
      </c>
      <c r="H84" s="70">
        <f>H13+H21+H16+H30+H64+H69+H74+H77+H81+H83</f>
        <v>29785.13</v>
      </c>
      <c r="I84" s="84"/>
      <c r="J84" s="101"/>
    </row>
    <row r="88" customHeight="1" spans="1:9">
      <c r="A88" s="90" t="s">
        <v>84</v>
      </c>
      <c r="B88" s="91"/>
      <c r="C88" s="92" t="s">
        <v>85</v>
      </c>
      <c r="D88" s="92"/>
      <c r="E88" s="92" t="s">
        <v>86</v>
      </c>
      <c r="F88" s="92"/>
      <c r="G88" s="92" t="s">
        <v>87</v>
      </c>
      <c r="H88" s="92"/>
      <c r="I88" s="102" t="s">
        <v>88</v>
      </c>
    </row>
    <row r="89" customHeight="1" spans="1:9">
      <c r="A89" s="93">
        <f>E84</f>
        <v>40000</v>
      </c>
      <c r="B89" s="94"/>
      <c r="C89" s="94">
        <f>H84</f>
        <v>29785.13</v>
      </c>
      <c r="D89" s="94"/>
      <c r="E89" s="94">
        <f>F84</f>
        <v>29785.13</v>
      </c>
      <c r="F89" s="94"/>
      <c r="G89" s="94">
        <f>G84</f>
        <v>0</v>
      </c>
      <c r="H89" s="94"/>
      <c r="I89" s="103">
        <f>A89-C89</f>
        <v>10214.87</v>
      </c>
    </row>
    <row r="91" customHeight="1" spans="1:9">
      <c r="A91" s="95" t="s">
        <v>89</v>
      </c>
      <c r="B91" s="96"/>
      <c r="C91" s="97" t="s">
        <v>90</v>
      </c>
      <c r="D91" s="95"/>
      <c r="E91" s="95" t="s">
        <v>91</v>
      </c>
      <c r="F91" s="95"/>
      <c r="G91" s="95" t="s">
        <v>92</v>
      </c>
      <c r="H91" s="95"/>
      <c r="I91" s="96"/>
    </row>
  </sheetData>
  <mergeCells count="67">
    <mergeCell ref="C2:H2"/>
    <mergeCell ref="C6:E6"/>
    <mergeCell ref="F6:I6"/>
    <mergeCell ref="A88:B88"/>
    <mergeCell ref="C88:D88"/>
    <mergeCell ref="E88:F88"/>
    <mergeCell ref="G88:H88"/>
    <mergeCell ref="A89:B89"/>
    <mergeCell ref="C89:D89"/>
    <mergeCell ref="E89:F89"/>
    <mergeCell ref="G89:H89"/>
    <mergeCell ref="A6:A7"/>
    <mergeCell ref="A8:A12"/>
    <mergeCell ref="A14:A15"/>
    <mergeCell ref="A17:A20"/>
    <mergeCell ref="A22:A29"/>
    <mergeCell ref="A31:A63"/>
    <mergeCell ref="A65:A68"/>
    <mergeCell ref="A70:A73"/>
    <mergeCell ref="A75:A76"/>
    <mergeCell ref="A78:A80"/>
    <mergeCell ref="B6:B7"/>
    <mergeCell ref="B8:B12"/>
    <mergeCell ref="B14:B15"/>
    <mergeCell ref="B17:B20"/>
    <mergeCell ref="B22:B29"/>
    <mergeCell ref="B31:B63"/>
    <mergeCell ref="B65:B68"/>
    <mergeCell ref="B70:B73"/>
    <mergeCell ref="B75:B76"/>
    <mergeCell ref="B78:B80"/>
    <mergeCell ref="C8:C12"/>
    <mergeCell ref="C14:C15"/>
    <mergeCell ref="C17:C20"/>
    <mergeCell ref="C22:C29"/>
    <mergeCell ref="C65:C68"/>
    <mergeCell ref="C70:C73"/>
    <mergeCell ref="C75:C76"/>
    <mergeCell ref="C78:C80"/>
    <mergeCell ref="D8:D12"/>
    <mergeCell ref="D14:D15"/>
    <mergeCell ref="D17:D20"/>
    <mergeCell ref="D22:D29"/>
    <mergeCell ref="D65:D68"/>
    <mergeCell ref="D70:D73"/>
    <mergeCell ref="D75:D76"/>
    <mergeCell ref="D78:D80"/>
    <mergeCell ref="E8:E12"/>
    <mergeCell ref="E14:E15"/>
    <mergeCell ref="E17:E20"/>
    <mergeCell ref="E22:E29"/>
    <mergeCell ref="E65:E68"/>
    <mergeCell ref="E70:E73"/>
    <mergeCell ref="E75:E76"/>
    <mergeCell ref="E78:E80"/>
    <mergeCell ref="J4:J5"/>
    <mergeCell ref="J6:J7"/>
    <mergeCell ref="J8:J13"/>
    <mergeCell ref="J14:J16"/>
    <mergeCell ref="J17:J21"/>
    <mergeCell ref="J22:J30"/>
    <mergeCell ref="J65:J69"/>
    <mergeCell ref="J70:J74"/>
    <mergeCell ref="J75:J77"/>
    <mergeCell ref="J78:J81"/>
    <mergeCell ref="J82:J83"/>
    <mergeCell ref="H4:I5"/>
  </mergeCells>
  <pageMargins left="0.699305555555556" right="0.699305555555556" top="0.75" bottom="0.75" header="0.3" footer="0.3"/>
  <pageSetup paperSize="9" scale="3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zoomScale="110" zoomScaleNormal="110" topLeftCell="A10" workbookViewId="0">
      <selection activeCell="K32" sqref="K32"/>
    </sheetView>
  </sheetViews>
  <sheetFormatPr defaultColWidth="8.86666666666667" defaultRowHeight="13.8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1.6" customWidth="1"/>
    <col min="8" max="8" width="11.1333333333333" customWidth="1"/>
    <col min="9" max="9" width="1" customWidth="1"/>
    <col min="10" max="10" width="11.8666666666667" customWidth="1"/>
    <col min="11" max="11" width="23.4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93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94</v>
      </c>
      <c r="E5" s="6"/>
      <c r="F5" s="7" t="s">
        <v>95</v>
      </c>
      <c r="G5" s="7"/>
      <c r="H5" s="6" t="s">
        <v>96</v>
      </c>
      <c r="I5" s="5"/>
      <c r="J5" s="7" t="s">
        <v>97</v>
      </c>
      <c r="K5" s="35"/>
    </row>
    <row r="6" ht="20.1" customHeight="1" spans="2:11">
      <c r="B6" s="8"/>
      <c r="C6" s="9"/>
      <c r="D6" s="10" t="s">
        <v>98</v>
      </c>
      <c r="E6" s="10"/>
      <c r="F6" s="11" t="s">
        <v>99</v>
      </c>
      <c r="G6" s="11"/>
      <c r="H6" s="10" t="s">
        <v>100</v>
      </c>
      <c r="I6" s="9"/>
      <c r="J6" s="11" t="s">
        <v>101</v>
      </c>
      <c r="K6" s="36"/>
    </row>
    <row r="7" ht="20.1" customHeight="1" spans="2:11">
      <c r="B7" s="8"/>
      <c r="C7" s="9"/>
      <c r="D7" s="10" t="s">
        <v>102</v>
      </c>
      <c r="E7" s="10"/>
      <c r="F7" s="11">
        <v>7.8</v>
      </c>
      <c r="G7" s="11"/>
      <c r="H7" s="10" t="s">
        <v>103</v>
      </c>
      <c r="I7" s="37"/>
      <c r="J7" s="38">
        <v>42932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104</v>
      </c>
      <c r="I8" s="39"/>
      <c r="J8" s="40" t="s">
        <v>105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106</v>
      </c>
      <c r="E10" s="19" t="s">
        <v>107</v>
      </c>
      <c r="F10" s="20"/>
      <c r="G10" s="21" t="s">
        <v>108</v>
      </c>
      <c r="H10" s="20" t="s">
        <v>109</v>
      </c>
      <c r="I10" s="19" t="s">
        <v>110</v>
      </c>
      <c r="J10" s="20"/>
      <c r="K10" s="21" t="s">
        <v>111</v>
      </c>
    </row>
    <row r="11" ht="20.1" customHeight="1" spans="2:11">
      <c r="B11" s="22">
        <v>1</v>
      </c>
      <c r="C11" s="23"/>
      <c r="D11" s="24" t="s">
        <v>112</v>
      </c>
      <c r="E11" s="22" t="s">
        <v>113</v>
      </c>
      <c r="F11" s="23"/>
      <c r="G11" s="25">
        <v>566</v>
      </c>
      <c r="H11" s="25">
        <v>566</v>
      </c>
      <c r="I11" s="42">
        <v>0</v>
      </c>
      <c r="J11" s="43"/>
      <c r="K11" s="44" t="s">
        <v>114</v>
      </c>
    </row>
    <row r="12" spans="2:11">
      <c r="B12" s="22">
        <v>2</v>
      </c>
      <c r="C12" s="23"/>
      <c r="D12" s="26"/>
      <c r="E12" s="27" t="s">
        <v>115</v>
      </c>
      <c r="F12" s="27"/>
      <c r="G12" s="25">
        <v>129.2</v>
      </c>
      <c r="H12" s="25">
        <v>129.2</v>
      </c>
      <c r="I12" s="42">
        <v>0</v>
      </c>
      <c r="J12" s="43"/>
      <c r="K12" s="45" t="s">
        <v>116</v>
      </c>
    </row>
    <row r="13" spans="2:11">
      <c r="B13" s="22">
        <v>3</v>
      </c>
      <c r="C13" s="23"/>
      <c r="D13" s="26"/>
      <c r="E13" s="27" t="s">
        <v>115</v>
      </c>
      <c r="F13" s="27"/>
      <c r="G13" s="25">
        <v>9.5</v>
      </c>
      <c r="H13" s="25">
        <v>9.5</v>
      </c>
      <c r="I13" s="42">
        <v>0</v>
      </c>
      <c r="J13" s="43"/>
      <c r="K13" s="45" t="s">
        <v>117</v>
      </c>
    </row>
    <row r="14" spans="2:11">
      <c r="B14" s="22"/>
      <c r="C14" s="23"/>
      <c r="D14" s="26"/>
      <c r="E14" s="27" t="s">
        <v>115</v>
      </c>
      <c r="F14" s="27"/>
      <c r="G14" s="25">
        <v>9.5</v>
      </c>
      <c r="H14" s="25">
        <v>9.5</v>
      </c>
      <c r="I14" s="42">
        <v>0</v>
      </c>
      <c r="J14" s="43"/>
      <c r="K14" s="46" t="s">
        <v>118</v>
      </c>
    </row>
    <row r="15" spans="2:11">
      <c r="B15" s="22">
        <v>4</v>
      </c>
      <c r="C15" s="23"/>
      <c r="D15" s="26"/>
      <c r="E15" s="27" t="s">
        <v>115</v>
      </c>
      <c r="F15" s="27"/>
      <c r="G15" s="25">
        <v>41</v>
      </c>
      <c r="H15" s="25">
        <v>41</v>
      </c>
      <c r="I15" s="42">
        <v>0</v>
      </c>
      <c r="J15" s="43"/>
      <c r="K15" s="45" t="s">
        <v>119</v>
      </c>
    </row>
    <row r="16" spans="2:11">
      <c r="B16" s="22">
        <v>5</v>
      </c>
      <c r="C16" s="23"/>
      <c r="D16" s="26"/>
      <c r="E16" s="27" t="s">
        <v>115</v>
      </c>
      <c r="F16" s="27"/>
      <c r="G16" s="25">
        <v>158</v>
      </c>
      <c r="H16" s="25">
        <v>158</v>
      </c>
      <c r="I16" s="42">
        <v>0</v>
      </c>
      <c r="J16" s="43"/>
      <c r="K16" s="45" t="s">
        <v>120</v>
      </c>
    </row>
    <row r="17" spans="2:11">
      <c r="B17" s="22">
        <v>6</v>
      </c>
      <c r="C17" s="23"/>
      <c r="D17" s="26"/>
      <c r="E17" s="27" t="s">
        <v>121</v>
      </c>
      <c r="F17" s="27"/>
      <c r="G17" s="25">
        <v>70</v>
      </c>
      <c r="H17" s="25">
        <v>70</v>
      </c>
      <c r="I17" s="42">
        <v>0</v>
      </c>
      <c r="J17" s="43"/>
      <c r="K17" s="45" t="s">
        <v>122</v>
      </c>
    </row>
    <row r="18" spans="2:11">
      <c r="B18" s="22"/>
      <c r="C18" s="23"/>
      <c r="D18" s="26"/>
      <c r="E18" s="27" t="s">
        <v>121</v>
      </c>
      <c r="F18" s="27"/>
      <c r="G18" s="25">
        <v>25.76</v>
      </c>
      <c r="H18" s="25">
        <v>0</v>
      </c>
      <c r="I18" s="42">
        <v>25.76</v>
      </c>
      <c r="J18" s="43"/>
      <c r="K18" s="45" t="s">
        <v>122</v>
      </c>
    </row>
    <row r="19" spans="2:11">
      <c r="B19" s="22"/>
      <c r="C19" s="23"/>
      <c r="D19" s="26"/>
      <c r="E19" s="27" t="s">
        <v>121</v>
      </c>
      <c r="F19" s="27"/>
      <c r="G19" s="25">
        <v>36</v>
      </c>
      <c r="H19" s="25">
        <v>36</v>
      </c>
      <c r="I19" s="42">
        <v>0</v>
      </c>
      <c r="J19" s="43"/>
      <c r="K19" s="45" t="s">
        <v>123</v>
      </c>
    </row>
    <row r="20" spans="2:11">
      <c r="B20" s="22"/>
      <c r="C20" s="23"/>
      <c r="D20" s="26"/>
      <c r="E20" s="27" t="s">
        <v>121</v>
      </c>
      <c r="F20" s="27"/>
      <c r="G20" s="25">
        <v>33</v>
      </c>
      <c r="H20" s="25">
        <v>0</v>
      </c>
      <c r="I20" s="42">
        <v>33</v>
      </c>
      <c r="J20" s="43"/>
      <c r="K20" s="45" t="s">
        <v>124</v>
      </c>
    </row>
    <row r="21" spans="2:11">
      <c r="B21" s="22"/>
      <c r="C21" s="23"/>
      <c r="D21" s="26"/>
      <c r="E21" s="27" t="s">
        <v>121</v>
      </c>
      <c r="F21" s="27"/>
      <c r="G21" s="25">
        <v>33.2</v>
      </c>
      <c r="H21" s="25">
        <v>0</v>
      </c>
      <c r="I21" s="42">
        <v>33.2</v>
      </c>
      <c r="J21" s="43"/>
      <c r="K21" s="45" t="s">
        <v>124</v>
      </c>
    </row>
    <row r="22" spans="2:11">
      <c r="B22" s="22"/>
      <c r="C22" s="23"/>
      <c r="D22" s="26"/>
      <c r="E22" s="27" t="s">
        <v>121</v>
      </c>
      <c r="F22" s="27"/>
      <c r="G22" s="25">
        <v>24</v>
      </c>
      <c r="H22" s="25">
        <v>0</v>
      </c>
      <c r="I22" s="42">
        <v>24</v>
      </c>
      <c r="J22" s="43"/>
      <c r="K22" s="45" t="s">
        <v>125</v>
      </c>
    </row>
    <row r="23" spans="2:11">
      <c r="B23" s="22"/>
      <c r="C23" s="23"/>
      <c r="D23" s="26"/>
      <c r="E23" s="27" t="s">
        <v>121</v>
      </c>
      <c r="F23" s="27"/>
      <c r="G23" s="25">
        <v>34.8</v>
      </c>
      <c r="H23" s="25">
        <v>0</v>
      </c>
      <c r="I23" s="42">
        <v>34.8</v>
      </c>
      <c r="J23" s="43"/>
      <c r="K23" s="45" t="s">
        <v>125</v>
      </c>
    </row>
    <row r="24" spans="2:11">
      <c r="B24" s="22"/>
      <c r="C24" s="23"/>
      <c r="D24" s="26"/>
      <c r="E24" s="27" t="s">
        <v>121</v>
      </c>
      <c r="F24" s="27"/>
      <c r="G24" s="25">
        <v>20.7</v>
      </c>
      <c r="H24" s="25">
        <v>0</v>
      </c>
      <c r="I24" s="42">
        <v>20.7</v>
      </c>
      <c r="J24" s="43"/>
      <c r="K24" s="45" t="s">
        <v>122</v>
      </c>
    </row>
    <row r="25" spans="2:11">
      <c r="B25" s="22">
        <v>7</v>
      </c>
      <c r="C25" s="23"/>
      <c r="D25" s="26"/>
      <c r="E25" s="27" t="s">
        <v>121</v>
      </c>
      <c r="F25" s="27"/>
      <c r="G25" s="25">
        <v>15.9</v>
      </c>
      <c r="H25" s="25">
        <v>0</v>
      </c>
      <c r="I25" s="42">
        <v>15.9</v>
      </c>
      <c r="J25" s="43"/>
      <c r="K25" s="45" t="s">
        <v>126</v>
      </c>
    </row>
    <row r="26" spans="2:11">
      <c r="B26" s="22">
        <v>8</v>
      </c>
      <c r="C26" s="23"/>
      <c r="D26" s="24" t="s">
        <v>127</v>
      </c>
      <c r="E26" s="27"/>
      <c r="F26" s="27"/>
      <c r="G26" s="25">
        <v>0</v>
      </c>
      <c r="H26" s="25">
        <v>0</v>
      </c>
      <c r="I26" s="42">
        <v>0</v>
      </c>
      <c r="J26" s="43"/>
      <c r="K26" s="45"/>
    </row>
    <row r="27" ht="20.1" customHeight="1" spans="2:11">
      <c r="B27" s="22">
        <v>9</v>
      </c>
      <c r="C27" s="23"/>
      <c r="D27" s="26"/>
      <c r="E27" s="27"/>
      <c r="F27" s="27"/>
      <c r="G27" s="25">
        <v>0</v>
      </c>
      <c r="H27" s="25">
        <v>0</v>
      </c>
      <c r="I27" s="42">
        <v>0</v>
      </c>
      <c r="J27" s="43"/>
      <c r="K27" s="44"/>
    </row>
    <row r="28" ht="20.1" customHeight="1" spans="2:11">
      <c r="B28" s="22">
        <v>10</v>
      </c>
      <c r="C28" s="23"/>
      <c r="D28" s="28"/>
      <c r="E28" s="27"/>
      <c r="F28" s="27"/>
      <c r="G28" s="25">
        <f t="shared" ref="G28" si="0">H28+I28</f>
        <v>0</v>
      </c>
      <c r="H28" s="25">
        <v>0</v>
      </c>
      <c r="I28" s="42">
        <v>0</v>
      </c>
      <c r="J28" s="43"/>
      <c r="K28" s="44"/>
    </row>
    <row r="29" ht="20.1" customHeight="1" spans="2:11">
      <c r="B29" s="19" t="s">
        <v>83</v>
      </c>
      <c r="C29" s="29"/>
      <c r="D29" s="29"/>
      <c r="E29" s="29"/>
      <c r="F29" s="20"/>
      <c r="G29" s="30">
        <f>SUM(G11:G28)</f>
        <v>1206.56</v>
      </c>
      <c r="H29" s="30">
        <f>SUM(H11:H28)</f>
        <v>1019.2</v>
      </c>
      <c r="I29" s="47">
        <f>SUM(I11:J28)</f>
        <v>187.36</v>
      </c>
      <c r="J29" s="48"/>
      <c r="K29" s="49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50"/>
      <c r="K30" s="16"/>
    </row>
    <row r="31" ht="20.1" customHeight="1" spans="2:11">
      <c r="B31" s="21" t="s">
        <v>109</v>
      </c>
      <c r="C31" s="21"/>
      <c r="D31" s="21"/>
      <c r="E31" s="21"/>
      <c r="F31" s="21"/>
      <c r="G31" s="21" t="s">
        <v>128</v>
      </c>
      <c r="H31" s="21"/>
      <c r="I31" s="21"/>
      <c r="J31" s="21"/>
      <c r="K31" s="21" t="s">
        <v>129</v>
      </c>
    </row>
    <row r="32" ht="20.1" customHeight="1" spans="2:11">
      <c r="B32" s="31">
        <f>H29</f>
        <v>1019.2</v>
      </c>
      <c r="C32" s="31"/>
      <c r="D32" s="31"/>
      <c r="E32" s="31"/>
      <c r="F32" s="31"/>
      <c r="G32" s="31">
        <f>I29</f>
        <v>187.36</v>
      </c>
      <c r="H32" s="31"/>
      <c r="I32" s="31"/>
      <c r="J32" s="31"/>
      <c r="K32" s="51">
        <f>SUM(B32:J32)</f>
        <v>1206.56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130</v>
      </c>
      <c r="C34" s="16"/>
      <c r="D34" s="16"/>
      <c r="E34" s="16"/>
      <c r="F34" s="16" t="s">
        <v>90</v>
      </c>
      <c r="G34" s="16" t="s">
        <v>131</v>
      </c>
      <c r="H34" s="16"/>
      <c r="I34" s="16"/>
      <c r="J34" s="16" t="s">
        <v>92</v>
      </c>
      <c r="K34" s="16"/>
    </row>
    <row r="37" ht="17.4" spans="1:11">
      <c r="A37" s="2" t="s">
        <v>132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94</v>
      </c>
      <c r="E39" s="6"/>
      <c r="F39" s="7" t="str">
        <f>F5</f>
        <v>张羽</v>
      </c>
      <c r="G39" s="7"/>
      <c r="H39" s="6" t="s">
        <v>96</v>
      </c>
      <c r="I39" s="5"/>
      <c r="J39" s="7" t="str">
        <f>J5</f>
        <v>助理</v>
      </c>
      <c r="K39" s="35"/>
    </row>
    <row r="40" ht="20.1" customHeight="1" spans="2:11">
      <c r="B40" s="8"/>
      <c r="C40" s="9"/>
      <c r="D40" s="10" t="s">
        <v>98</v>
      </c>
      <c r="E40" s="10"/>
      <c r="F40" s="11" t="str">
        <f>F6</f>
        <v>上海、成都</v>
      </c>
      <c r="G40" s="11"/>
      <c r="H40" s="10" t="s">
        <v>100</v>
      </c>
      <c r="I40" s="9"/>
      <c r="J40" s="11" t="str">
        <f>J6</f>
        <v>人事行政部</v>
      </c>
      <c r="K40" s="36"/>
    </row>
    <row r="41" ht="20.1" customHeight="1" spans="2:11">
      <c r="B41" s="8"/>
      <c r="C41" s="9"/>
      <c r="D41" s="10" t="s">
        <v>102</v>
      </c>
      <c r="E41" s="10"/>
      <c r="F41" s="11">
        <f>F7</f>
        <v>7.8</v>
      </c>
      <c r="G41" s="11"/>
      <c r="H41" s="10" t="s">
        <v>103</v>
      </c>
      <c r="I41" s="37"/>
      <c r="J41" s="38">
        <f>J7</f>
        <v>42932</v>
      </c>
      <c r="K41" s="36"/>
    </row>
    <row r="42" ht="20.1" customHeight="1" spans="2:11">
      <c r="B42" s="12"/>
      <c r="C42" s="13"/>
      <c r="D42" s="14"/>
      <c r="E42" s="14"/>
      <c r="F42" s="15"/>
      <c r="G42" s="15"/>
      <c r="H42" s="14" t="s">
        <v>104</v>
      </c>
      <c r="I42" s="39"/>
      <c r="J42" s="15" t="str">
        <f>J8</f>
        <v>HMOA-190708-SXY601</v>
      </c>
      <c r="K42" s="41"/>
    </row>
    <row r="43" ht="20.1" customHeight="1"/>
    <row r="44" ht="20.1" customHeight="1" spans="2:11">
      <c r="B44" s="27"/>
      <c r="C44" s="27"/>
      <c r="D44" s="32" t="s">
        <v>133</v>
      </c>
      <c r="E44" s="27" t="s">
        <v>134</v>
      </c>
      <c r="F44" s="27"/>
      <c r="G44" s="25" t="s">
        <v>135</v>
      </c>
      <c r="H44" s="25" t="s">
        <v>136</v>
      </c>
      <c r="I44" s="25" t="s">
        <v>83</v>
      </c>
      <c r="J44" s="25"/>
      <c r="K44" s="52" t="s">
        <v>111</v>
      </c>
    </row>
    <row r="45" spans="2:11">
      <c r="B45" s="27">
        <v>1</v>
      </c>
      <c r="C45" s="27"/>
      <c r="D45" s="32" t="s">
        <v>137</v>
      </c>
      <c r="E45" s="27" t="s">
        <v>138</v>
      </c>
      <c r="F45" s="27"/>
      <c r="G45" s="25">
        <v>100</v>
      </c>
      <c r="H45" s="25">
        <v>5</v>
      </c>
      <c r="I45" s="42">
        <v>500</v>
      </c>
      <c r="J45" s="43"/>
      <c r="K45" s="52"/>
    </row>
    <row r="46" ht="20.1" customHeight="1" spans="2:11">
      <c r="B46" s="27">
        <v>2</v>
      </c>
      <c r="C46" s="27"/>
      <c r="D46" s="32" t="s">
        <v>137</v>
      </c>
      <c r="E46" s="27" t="s">
        <v>139</v>
      </c>
      <c r="F46" s="27"/>
      <c r="G46" s="25">
        <v>200</v>
      </c>
      <c r="H46" s="25">
        <v>2</v>
      </c>
      <c r="I46" s="42">
        <v>400</v>
      </c>
      <c r="J46" s="43"/>
      <c r="K46" s="52"/>
    </row>
    <row r="47" ht="20.1" customHeight="1" spans="2:11">
      <c r="B47" s="27">
        <v>3</v>
      </c>
      <c r="C47" s="27"/>
      <c r="D47" s="33"/>
      <c r="E47" s="27"/>
      <c r="F47" s="27"/>
      <c r="G47" s="25"/>
      <c r="H47" s="25"/>
      <c r="I47" s="42"/>
      <c r="J47" s="43"/>
      <c r="K47" s="45"/>
    </row>
    <row r="48" ht="20.1" customHeight="1" spans="2:11">
      <c r="B48" s="19" t="s">
        <v>83</v>
      </c>
      <c r="C48" s="29"/>
      <c r="D48" s="29"/>
      <c r="E48" s="29"/>
      <c r="F48" s="20"/>
      <c r="G48" s="30"/>
      <c r="H48" s="30"/>
      <c r="I48" s="47">
        <f>SUM(I45:J47)</f>
        <v>900</v>
      </c>
      <c r="J48" s="48"/>
      <c r="K48" s="49"/>
    </row>
    <row r="49" ht="20.1" customHeight="1" spans="2:11">
      <c r="B49" s="16" t="s">
        <v>130</v>
      </c>
      <c r="C49" s="16"/>
      <c r="D49" s="16"/>
      <c r="E49" s="16"/>
      <c r="F49" s="16" t="s">
        <v>90</v>
      </c>
      <c r="G49" s="16" t="s">
        <v>131</v>
      </c>
      <c r="H49" s="16"/>
      <c r="I49" s="16"/>
      <c r="J49" s="16" t="s">
        <v>92</v>
      </c>
      <c r="K49" s="16"/>
    </row>
  </sheetData>
  <mergeCells count="8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</mergeCells>
  <pageMargins left="0.699305555555556" right="0.699305555555556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2017-11-07T06:55:00Z</cp:lastPrinted>
  <dcterms:modified xsi:type="dcterms:W3CDTF">2019-07-16T03:51:37Z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