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5E819455-4ED3-4041-87E1-A003C21848C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3" l="1"/>
  <c r="G67" i="3"/>
  <c r="F67" i="3"/>
  <c r="H37" i="3"/>
  <c r="F37" i="3"/>
  <c r="H31" i="3"/>
  <c r="G31" i="3"/>
  <c r="F31" i="3"/>
  <c r="H19" i="3"/>
  <c r="G19" i="3"/>
  <c r="F19" i="3"/>
  <c r="H65" i="3"/>
  <c r="H35" i="3"/>
  <c r="H64" i="3"/>
  <c r="H29" i="3"/>
  <c r="H28" i="3"/>
  <c r="H17" i="3"/>
  <c r="H16" i="3"/>
  <c r="H15" i="3"/>
  <c r="H13" i="3"/>
  <c r="H14" i="3"/>
  <c r="H12" i="3"/>
  <c r="H53" i="3"/>
  <c r="H63" i="3"/>
  <c r="H62" i="3"/>
  <c r="H61" i="3"/>
  <c r="H60" i="3"/>
  <c r="H59" i="3"/>
  <c r="H58" i="3"/>
  <c r="H57" i="3"/>
  <c r="H56" i="3"/>
  <c r="H55" i="3"/>
  <c r="H54" i="3"/>
  <c r="H44" i="3"/>
  <c r="H52" i="3"/>
  <c r="H51" i="3"/>
  <c r="H27" i="3"/>
  <c r="H26" i="3"/>
  <c r="H25" i="3"/>
  <c r="H24" i="3"/>
  <c r="H23" i="3"/>
  <c r="H50" i="3"/>
  <c r="H49" i="3"/>
  <c r="H48" i="3"/>
  <c r="H47" i="3"/>
  <c r="H46" i="3"/>
  <c r="H45" i="3"/>
  <c r="H43" i="3"/>
  <c r="H42" i="3"/>
  <c r="H41" i="3"/>
  <c r="H40" i="3"/>
  <c r="H39" i="3"/>
  <c r="H38" i="3"/>
  <c r="H34" i="3"/>
  <c r="H33" i="3"/>
  <c r="I48" i="2" l="1"/>
  <c r="H48" i="2"/>
  <c r="J40" i="2"/>
  <c r="F40" i="2"/>
  <c r="K33" i="2"/>
  <c r="G33" i="2"/>
  <c r="B33" i="2"/>
  <c r="I30" i="2"/>
  <c r="H30" i="2"/>
  <c r="G30" i="2"/>
  <c r="G92" i="3"/>
  <c r="F92" i="3"/>
  <c r="D92" i="3"/>
  <c r="C92" i="3"/>
  <c r="H91" i="3"/>
  <c r="H90" i="3"/>
  <c r="H89" i="3"/>
  <c r="H88" i="3"/>
  <c r="H87" i="3"/>
  <c r="H86" i="3"/>
  <c r="H85" i="3"/>
  <c r="E85" i="3"/>
  <c r="E92" i="3" s="1"/>
  <c r="G84" i="3"/>
  <c r="F84" i="3"/>
  <c r="D84" i="3"/>
  <c r="C84" i="3"/>
  <c r="H83" i="3"/>
  <c r="H82" i="3"/>
  <c r="H81" i="3"/>
  <c r="E81" i="3"/>
  <c r="E84" i="3" s="1"/>
  <c r="G80" i="3"/>
  <c r="F80" i="3"/>
  <c r="D80" i="3"/>
  <c r="C80" i="3"/>
  <c r="H79" i="3"/>
  <c r="H78" i="3"/>
  <c r="E78" i="3"/>
  <c r="E80" i="3" s="1"/>
  <c r="G77" i="3"/>
  <c r="F77" i="3"/>
  <c r="D77" i="3"/>
  <c r="C77" i="3"/>
  <c r="H76" i="3"/>
  <c r="H75" i="3"/>
  <c r="H74" i="3"/>
  <c r="H73" i="3"/>
  <c r="E73" i="3"/>
  <c r="E77" i="3" s="1"/>
  <c r="G72" i="3"/>
  <c r="F72" i="3"/>
  <c r="D72" i="3"/>
  <c r="C72" i="3"/>
  <c r="H71" i="3"/>
  <c r="H70" i="3"/>
  <c r="H69" i="3"/>
  <c r="H68" i="3"/>
  <c r="E68" i="3"/>
  <c r="E72" i="3" s="1"/>
  <c r="D67" i="3"/>
  <c r="C67" i="3"/>
  <c r="E38" i="3"/>
  <c r="E67" i="3" s="1"/>
  <c r="G37" i="3"/>
  <c r="D37" i="3"/>
  <c r="C37" i="3"/>
  <c r="H36" i="3"/>
  <c r="H32" i="3"/>
  <c r="E32" i="3"/>
  <c r="E37" i="3" s="1"/>
  <c r="E31" i="3"/>
  <c r="D31" i="3"/>
  <c r="C31" i="3"/>
  <c r="H30" i="3"/>
  <c r="E23" i="3"/>
  <c r="G22" i="3"/>
  <c r="F22" i="3"/>
  <c r="D22" i="3"/>
  <c r="C22" i="3"/>
  <c r="H21" i="3"/>
  <c r="H20" i="3"/>
  <c r="E20" i="3"/>
  <c r="E22" i="3" s="1"/>
  <c r="D19" i="3"/>
  <c r="C19" i="3"/>
  <c r="H18" i="3"/>
  <c r="H11" i="3"/>
  <c r="H10" i="3"/>
  <c r="H9" i="3"/>
  <c r="H8" i="3"/>
  <c r="E8" i="3"/>
  <c r="E19" i="3" s="1"/>
  <c r="H22" i="3" l="1"/>
  <c r="H84" i="3"/>
  <c r="C93" i="3"/>
  <c r="D93" i="3"/>
  <c r="H92" i="3"/>
  <c r="G93" i="3"/>
  <c r="G98" i="3" s="1"/>
  <c r="H80" i="3"/>
  <c r="E93" i="3"/>
  <c r="A98" i="3" s="1"/>
  <c r="H72" i="3"/>
  <c r="H77" i="3"/>
  <c r="F93" i="3"/>
  <c r="E98" i="3" s="1"/>
  <c r="H93" i="3" l="1"/>
  <c r="C98" i="3" s="1"/>
  <c r="I98" i="3" s="1"/>
</calcChain>
</file>

<file path=xl/sharedStrings.xml><?xml version="1.0" encoding="utf-8"?>
<sst xmlns="http://schemas.openxmlformats.org/spreadsheetml/2006/main" count="157" uniqueCount="132">
  <si>
    <t>【借款报销单】</t>
  </si>
  <si>
    <t>团号：HMZA-241108-QSK182</t>
  </si>
  <si>
    <t>11.4-8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</si>
  <si>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</si>
  <si>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</si>
  <si>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</si>
  <si>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</si>
  <si>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</si>
  <si>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</si>
  <si>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</si>
  <si>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</si>
  <si>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</si>
  <si>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</si>
  <si>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</si>
  <si>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</si>
  <si>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</si>
  <si>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</si>
  <si>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</si>
  <si>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</si>
  <si>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</si>
  <si>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</si>
  <si>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</si>
  <si>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</si>
  <si>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</si>
  <si>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</si>
  <si>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</si>
  <si>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</si>
  <si>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</si>
  <si>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</si>
  <si>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</si>
  <si>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</si>
  <si>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</si>
  <si>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</si>
  <si>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</si>
  <si>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</si>
  <si>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</si>
  <si>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</si>
  <si>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</si>
  <si>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</si>
  <si>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</si>
  <si>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</si>
  <si>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</si>
  <si>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</si>
  <si>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</si>
  <si>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</si>
  <si>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</si>
  <si>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</si>
  <si>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</si>
  <si>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</si>
  <si>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</si>
  <si>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</si>
  <si>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</si>
  <si>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</si>
  <si>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</si>
  <si>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</si>
  <si>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</si>
  <si>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</si>
  <si>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</si>
  <si>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</si>
  <si>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</si>
  <si>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</si>
  <si>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</si>
  <si>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</si>
  <si>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</si>
  <si>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</si>
  <si>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</si>
  <si>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</si>
  <si>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</si>
  <si>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</si>
  <si>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</si>
  <si>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</si>
  <si>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</si>
  <si>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</si>
  <si>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</si>
  <si>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</si>
  <si>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</si>
  <si>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</si>
  <si>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</si>
  <si>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</si>
  <si>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</si>
  <si>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</si>
  <si>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</si>
  <si>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</si>
  <si>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</si>
  <si>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</si>
  <si>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</si>
  <si>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伴手礼-杯子</t>
    <phoneticPr fontId="12" type="noConversion"/>
  </si>
  <si>
    <t>蛋糕</t>
    <phoneticPr fontId="12" type="noConversion"/>
  </si>
  <si>
    <t>鲜花</t>
    <phoneticPr fontId="12" type="noConversion"/>
  </si>
  <si>
    <t>稻田咖啡点单</t>
    <phoneticPr fontId="12" type="noConversion"/>
  </si>
  <si>
    <t>日本叮叮驱蚊</t>
    <phoneticPr fontId="12" type="noConversion"/>
  </si>
  <si>
    <t>电脑转接头</t>
    <phoneticPr fontId="12" type="noConversion"/>
  </si>
  <si>
    <t>南宁机场租车</t>
    <phoneticPr fontId="12" type="noConversion"/>
  </si>
  <si>
    <t>踩线租车</t>
    <phoneticPr fontId="12" type="noConversion"/>
  </si>
  <si>
    <t>嘉阳碧天午餐</t>
    <phoneticPr fontId="12" type="noConversion"/>
  </si>
  <si>
    <t>那里晚餐</t>
    <phoneticPr fontId="12" type="noConversion"/>
  </si>
  <si>
    <t>TOGO酒吧</t>
    <phoneticPr fontId="12" type="noConversion"/>
  </si>
  <si>
    <t>南宁餐费</t>
    <phoneticPr fontId="12" type="noConversion"/>
  </si>
  <si>
    <t>联想小新pad</t>
    <phoneticPr fontId="12" type="noConversion"/>
  </si>
  <si>
    <t>顺丰884+575+80.4+66+160</t>
    <phoneticPr fontId="12" type="noConversion"/>
  </si>
  <si>
    <t>AirPods 4 *2</t>
    <phoneticPr fontId="12" type="noConversion"/>
  </si>
  <si>
    <t>驱蚊手环144.28*4+139.28</t>
    <phoneticPr fontId="12" type="noConversion"/>
  </si>
  <si>
    <t>丹泉白酒2164.62*2</t>
    <phoneticPr fontId="12" type="noConversion"/>
  </si>
  <si>
    <t>红酒采买480.7+961.41</t>
    <phoneticPr fontId="12" type="noConversion"/>
  </si>
  <si>
    <t>背包584.25*2+707.75</t>
    <phoneticPr fontId="12" type="noConversion"/>
  </si>
  <si>
    <t>电瓶车</t>
    <phoneticPr fontId="12" type="noConversion"/>
  </si>
  <si>
    <t>车辆备品采买</t>
    <phoneticPr fontId="12" type="noConversion"/>
  </si>
  <si>
    <t>啤酒</t>
    <phoneticPr fontId="12" type="noConversion"/>
  </si>
  <si>
    <t>甘蔗刀</t>
    <phoneticPr fontId="12" type="noConversion"/>
  </si>
  <si>
    <t>画架89.4+59.6</t>
    <phoneticPr fontId="12" type="noConversion"/>
  </si>
  <si>
    <t>手套</t>
    <phoneticPr fontId="12" type="noConversion"/>
  </si>
  <si>
    <t>发光灯牌</t>
    <phoneticPr fontId="12" type="noConversion"/>
  </si>
  <si>
    <t>一次性雨衣</t>
    <phoneticPr fontId="12" type="noConversion"/>
  </si>
  <si>
    <t>眼镜布</t>
    <phoneticPr fontId="12" type="noConversion"/>
  </si>
  <si>
    <t>手机防水袋</t>
    <phoneticPr fontId="12" type="noConversion"/>
  </si>
  <si>
    <t>挂牌</t>
    <phoneticPr fontId="12" type="noConversion"/>
  </si>
  <si>
    <t>驱蚊膏</t>
    <phoneticPr fontId="12" type="noConversion"/>
  </si>
  <si>
    <t>簸箕</t>
    <phoneticPr fontId="12" type="noConversion"/>
  </si>
  <si>
    <t>机场采买</t>
    <phoneticPr fontId="12" type="noConversion"/>
  </si>
  <si>
    <t>高速</t>
    <phoneticPr fontId="12" type="noConversion"/>
  </si>
  <si>
    <t>机场酒店停车</t>
    <phoneticPr fontId="12" type="noConversion"/>
  </si>
  <si>
    <t>加油</t>
    <phoneticPr fontId="12" type="noConversion"/>
  </si>
  <si>
    <t>停车10+3</t>
    <phoneticPr fontId="12" type="noConversion"/>
  </si>
  <si>
    <t>高速费（客户）10.00+10.00+268.00+250.27+341.00+10.00+10.00+7.00+50.00+13.00+55.00+20.00+10.00+10.00+76.00+10.00+10.00</t>
    <phoneticPr fontId="12" type="noConversion"/>
  </si>
  <si>
    <t>峒那屿湾门票</t>
    <phoneticPr fontId="12" type="noConversion"/>
  </si>
  <si>
    <t>德天电瓶车</t>
    <phoneticPr fontId="12" type="noConversion"/>
  </si>
  <si>
    <t>德天竹排</t>
    <phoneticPr fontId="12" type="noConversion"/>
  </si>
  <si>
    <t>德天瀑布门票</t>
    <phoneticPr fontId="12" type="noConversion"/>
  </si>
  <si>
    <t>德天瀑布导游</t>
    <phoneticPr fontId="12" type="noConversion"/>
  </si>
  <si>
    <t>踩线服务区采买14.5+43.5</t>
    <phoneticPr fontId="12" type="noConversion"/>
  </si>
  <si>
    <t>大米</t>
    <phoneticPr fontId="12" type="noConversion"/>
  </si>
  <si>
    <t>安平10+11+69+10+10+80（郭燕雷）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</si>
</sst>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.00_);[Red]\(0.00\)"/>
    <numFmt numFmtId="181" formatCode="#,##0.00;[Red]#,##0.00"/>
    <numFmt numFmtId="182" formatCode="#,##0.00_ "/>
    <numFmt numFmtId="183" formatCode="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2" fontId="3" fillId="0" borderId="0" xfId="2" applyNumberFormat="1" applyFont="1" applyAlignment="1">
      <alignment horizontal="left" vertical="center"/>
    </xf>
    <xf numFmtId="183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3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82" fontId="8" fillId="3" borderId="6" xfId="0" applyNumberFormat="1" applyFont="1" applyFill="1" applyBorder="1" applyAlignment="1">
      <alignment horizontal="center" vertical="center"/>
    </xf>
    <xf numFmtId="182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2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100"/>
  <sheetViews>
    <sheetView tabSelected="1" topLeftCell="A58" workbookViewId="0">
      <selection activeCell="H68" sqref="H68"/>
    </sheetView>
  </sheetViews>
  <sheetFormatPr baseColWidth="10" defaultColWidth="9" defaultRowHeight="21" customHeight="1"/>
  <cols>
    <col min="1" max="1" width="9" style="32"/>
    <col min="2" max="2" width="16.6640625" customWidth="1"/>
    <col min="3" max="3" width="12" style="33" customWidth="1"/>
    <col min="5" max="5" width="12" customWidth="1"/>
    <col min="6" max="6" width="12" bestFit="1" customWidth="1"/>
    <col min="7" max="7" width="11.5" customWidth="1"/>
    <col min="8" max="8" width="13.1640625" customWidth="1"/>
    <col min="9" max="9" width="37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84" t="s">
        <v>1</v>
      </c>
      <c r="I4" s="73"/>
      <c r="J4" s="73" t="s">
        <v>2</v>
      </c>
    </row>
    <row r="5" spans="1:12" ht="21" customHeight="1">
      <c r="H5" s="74"/>
      <c r="I5" s="74"/>
      <c r="J5" s="74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6" t="s">
        <v>8</v>
      </c>
      <c r="D7" s="37" t="s">
        <v>9</v>
      </c>
      <c r="E7" s="34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3"/>
    </row>
    <row r="8" spans="1:12" ht="21" customHeight="1">
      <c r="A8" s="59">
        <v>1</v>
      </c>
      <c r="B8" s="64" t="s">
        <v>15</v>
      </c>
      <c r="C8" s="68">
        <v>0</v>
      </c>
      <c r="D8" s="72"/>
      <c r="E8" s="68">
        <f>C8*D8</f>
        <v>0</v>
      </c>
      <c r="F8" s="38">
        <v>1762.5</v>
      </c>
      <c r="G8" s="38">
        <v>0</v>
      </c>
      <c r="H8" s="38">
        <f t="shared" ref="H8:H85" si="0">F8+G8</f>
        <v>1762.5</v>
      </c>
      <c r="I8" s="114" t="s">
        <v>92</v>
      </c>
      <c r="J8" s="75" t="s">
        <v>16</v>
      </c>
    </row>
    <row r="9" spans="1:12" ht="21" customHeight="1">
      <c r="A9" s="59"/>
      <c r="B9" s="64"/>
      <c r="C9" s="68"/>
      <c r="D9" s="72"/>
      <c r="E9" s="68"/>
      <c r="F9" s="38">
        <v>706</v>
      </c>
      <c r="G9" s="38">
        <v>0</v>
      </c>
      <c r="H9" s="38">
        <f t="shared" si="0"/>
        <v>706</v>
      </c>
      <c r="I9" s="114" t="s">
        <v>93</v>
      </c>
      <c r="J9" s="76"/>
    </row>
    <row r="10" spans="1:12" ht="21" customHeight="1">
      <c r="A10" s="59"/>
      <c r="B10" s="64"/>
      <c r="C10" s="68"/>
      <c r="D10" s="72"/>
      <c r="E10" s="68"/>
      <c r="F10" s="38">
        <v>40</v>
      </c>
      <c r="G10" s="38">
        <v>0</v>
      </c>
      <c r="H10" s="38">
        <f t="shared" si="0"/>
        <v>40</v>
      </c>
      <c r="I10" s="114" t="s">
        <v>119</v>
      </c>
      <c r="J10" s="76"/>
    </row>
    <row r="11" spans="1:12" ht="21" customHeight="1">
      <c r="A11" s="59"/>
      <c r="B11" s="64"/>
      <c r="C11" s="68"/>
      <c r="D11" s="72"/>
      <c r="E11" s="68"/>
      <c r="F11" s="38">
        <v>76</v>
      </c>
      <c r="G11" s="38">
        <v>0</v>
      </c>
      <c r="H11" s="38">
        <f t="shared" si="0"/>
        <v>76</v>
      </c>
      <c r="I11" s="114" t="s">
        <v>119</v>
      </c>
      <c r="J11" s="76"/>
    </row>
    <row r="12" spans="1:12" ht="21" customHeight="1">
      <c r="A12" s="59"/>
      <c r="B12" s="64"/>
      <c r="C12" s="68"/>
      <c r="D12" s="72"/>
      <c r="E12" s="68"/>
      <c r="F12" s="38">
        <v>77</v>
      </c>
      <c r="G12" s="38">
        <v>0</v>
      </c>
      <c r="H12" s="38">
        <f t="shared" si="0"/>
        <v>77</v>
      </c>
      <c r="I12" s="114" t="s">
        <v>120</v>
      </c>
      <c r="J12" s="76"/>
    </row>
    <row r="13" spans="1:12" ht="21" customHeight="1">
      <c r="A13" s="59"/>
      <c r="B13" s="64"/>
      <c r="C13" s="68"/>
      <c r="D13" s="72"/>
      <c r="E13" s="68"/>
      <c r="F13" s="38">
        <v>250.27</v>
      </c>
      <c r="G13" s="38">
        <v>0</v>
      </c>
      <c r="H13" s="38">
        <f t="shared" ref="H13:H17" si="1">F13+G13</f>
        <v>250.27</v>
      </c>
      <c r="I13" s="114" t="s">
        <v>121</v>
      </c>
      <c r="J13" s="76"/>
    </row>
    <row r="14" spans="1:12" ht="21" customHeight="1">
      <c r="A14" s="59"/>
      <c r="B14" s="64"/>
      <c r="C14" s="68"/>
      <c r="D14" s="72"/>
      <c r="E14" s="68"/>
      <c r="F14" s="38">
        <v>341</v>
      </c>
      <c r="G14" s="38">
        <v>0</v>
      </c>
      <c r="H14" s="38">
        <f t="shared" si="1"/>
        <v>341</v>
      </c>
      <c r="I14" s="114" t="s">
        <v>121</v>
      </c>
      <c r="J14" s="76"/>
    </row>
    <row r="15" spans="1:12" ht="21" customHeight="1">
      <c r="A15" s="59"/>
      <c r="B15" s="64"/>
      <c r="C15" s="68"/>
      <c r="D15" s="72"/>
      <c r="E15" s="68"/>
      <c r="F15" s="38">
        <v>0</v>
      </c>
      <c r="G15" s="38">
        <v>348.6</v>
      </c>
      <c r="H15" s="38">
        <f t="shared" si="1"/>
        <v>348.6</v>
      </c>
      <c r="I15" s="114" t="s">
        <v>121</v>
      </c>
      <c r="J15" s="76"/>
    </row>
    <row r="16" spans="1:12" ht="60">
      <c r="A16" s="59"/>
      <c r="B16" s="64"/>
      <c r="C16" s="68"/>
      <c r="D16" s="72"/>
      <c r="E16" s="68"/>
      <c r="F16" s="38">
        <v>221</v>
      </c>
      <c r="G16" s="38">
        <v>0</v>
      </c>
      <c r="H16" s="38">
        <f t="shared" si="1"/>
        <v>221</v>
      </c>
      <c r="I16" s="115" t="s">
        <v>123</v>
      </c>
      <c r="J16" s="76"/>
    </row>
    <row r="17" spans="1:10" ht="21" customHeight="1">
      <c r="A17" s="59"/>
      <c r="B17" s="64"/>
      <c r="C17" s="68"/>
      <c r="D17" s="72"/>
      <c r="E17" s="68"/>
      <c r="F17" s="38">
        <v>0</v>
      </c>
      <c r="G17" s="38">
        <v>13</v>
      </c>
      <c r="H17" s="38">
        <f t="shared" si="1"/>
        <v>13</v>
      </c>
      <c r="I17" s="114" t="s">
        <v>122</v>
      </c>
      <c r="J17" s="76"/>
    </row>
    <row r="18" spans="1:10" ht="21" customHeight="1">
      <c r="A18" s="59"/>
      <c r="B18" s="64"/>
      <c r="C18" s="68"/>
      <c r="D18" s="72"/>
      <c r="E18" s="68"/>
      <c r="F18" s="38">
        <v>190</v>
      </c>
      <c r="G18" s="38">
        <v>0</v>
      </c>
      <c r="H18" s="38">
        <f t="shared" si="0"/>
        <v>190</v>
      </c>
      <c r="I18" s="114" t="s">
        <v>131</v>
      </c>
      <c r="J18" s="76"/>
    </row>
    <row r="19" spans="1:10" s="31" customFormat="1" ht="21" customHeight="1">
      <c r="A19" s="39"/>
      <c r="B19" s="40" t="s">
        <v>17</v>
      </c>
      <c r="C19" s="41">
        <f>SUM(C8)</f>
        <v>0</v>
      </c>
      <c r="D19" s="41">
        <f>SUM(D8)</f>
        <v>0</v>
      </c>
      <c r="E19" s="41">
        <f>SUM(E8)</f>
        <v>0</v>
      </c>
      <c r="F19" s="41">
        <f>SUM(F8:F18)</f>
        <v>3663.77</v>
      </c>
      <c r="G19" s="41">
        <f>SUM(G8:G18)</f>
        <v>361.6</v>
      </c>
      <c r="H19" s="41">
        <f>SUM(H8:H18)</f>
        <v>4025.37</v>
      </c>
      <c r="I19" s="46"/>
      <c r="J19" s="77"/>
    </row>
    <row r="20" spans="1:10" ht="21" customHeight="1">
      <c r="A20" s="60">
        <v>2</v>
      </c>
      <c r="B20" s="65" t="s">
        <v>18</v>
      </c>
      <c r="C20" s="69">
        <v>0</v>
      </c>
      <c r="D20" s="60"/>
      <c r="E20" s="69">
        <f t="shared" ref="E20:E85" si="2">C20*D20</f>
        <v>0</v>
      </c>
      <c r="F20" s="38">
        <v>0</v>
      </c>
      <c r="G20" s="38">
        <v>0</v>
      </c>
      <c r="H20" s="38">
        <f t="shared" si="0"/>
        <v>0</v>
      </c>
      <c r="I20" s="45"/>
      <c r="J20" s="75" t="s">
        <v>19</v>
      </c>
    </row>
    <row r="21" spans="1:10" ht="21" customHeight="1">
      <c r="A21" s="61"/>
      <c r="B21" s="66"/>
      <c r="C21" s="70"/>
      <c r="D21" s="61"/>
      <c r="E21" s="70"/>
      <c r="F21" s="38">
        <v>0</v>
      </c>
      <c r="G21" s="38">
        <v>0</v>
      </c>
      <c r="H21" s="38">
        <f t="shared" ref="H21" si="3">F21+G21</f>
        <v>0</v>
      </c>
      <c r="I21" s="45"/>
      <c r="J21" s="76"/>
    </row>
    <row r="22" spans="1:10" s="31" customFormat="1" ht="21" customHeight="1">
      <c r="A22" s="39"/>
      <c r="B22" s="40" t="s">
        <v>20</v>
      </c>
      <c r="C22" s="41">
        <f>SUM(C20)</f>
        <v>0</v>
      </c>
      <c r="D22" s="41">
        <f>SUM(D20)</f>
        <v>0</v>
      </c>
      <c r="E22" s="41">
        <f>SUM(E20)</f>
        <v>0</v>
      </c>
      <c r="F22" s="41">
        <f>SUM(F20:F21)</f>
        <v>0</v>
      </c>
      <c r="G22" s="41">
        <f>SUM(G20:G21)</f>
        <v>0</v>
      </c>
      <c r="H22" s="41">
        <f>SUM(H20:H21)</f>
        <v>0</v>
      </c>
      <c r="I22" s="46"/>
      <c r="J22" s="77"/>
    </row>
    <row r="23" spans="1:10" ht="21" customHeight="1">
      <c r="A23" s="59">
        <v>3</v>
      </c>
      <c r="B23" s="64" t="s">
        <v>21</v>
      </c>
      <c r="C23" s="68">
        <v>0</v>
      </c>
      <c r="D23" s="72"/>
      <c r="E23" s="68">
        <f t="shared" si="2"/>
        <v>0</v>
      </c>
      <c r="F23" s="38">
        <v>350</v>
      </c>
      <c r="G23" s="38">
        <v>0</v>
      </c>
      <c r="H23" s="38">
        <f t="shared" ref="H23:H27" si="4">F23+G23</f>
        <v>350</v>
      </c>
      <c r="I23" s="114" t="s">
        <v>105</v>
      </c>
      <c r="J23" s="78" t="s">
        <v>22</v>
      </c>
    </row>
    <row r="24" spans="1:10" ht="21" customHeight="1">
      <c r="A24" s="59"/>
      <c r="B24" s="64"/>
      <c r="C24" s="68"/>
      <c r="D24" s="72"/>
      <c r="E24" s="68"/>
      <c r="F24" s="38">
        <v>350</v>
      </c>
      <c r="G24" s="38">
        <v>0</v>
      </c>
      <c r="H24" s="38">
        <f t="shared" si="4"/>
        <v>350</v>
      </c>
      <c r="I24" s="114" t="s">
        <v>105</v>
      </c>
      <c r="J24" s="79"/>
    </row>
    <row r="25" spans="1:10" ht="21" customHeight="1">
      <c r="A25" s="59"/>
      <c r="B25" s="64"/>
      <c r="C25" s="68"/>
      <c r="D25" s="72"/>
      <c r="E25" s="68"/>
      <c r="F25" s="38">
        <v>308</v>
      </c>
      <c r="G25" s="38">
        <v>0</v>
      </c>
      <c r="H25" s="38">
        <f t="shared" si="4"/>
        <v>308</v>
      </c>
      <c r="I25" s="114" t="s">
        <v>124</v>
      </c>
      <c r="J25" s="79"/>
    </row>
    <row r="26" spans="1:10" ht="21" customHeight="1">
      <c r="A26" s="59"/>
      <c r="B26" s="64"/>
      <c r="C26" s="68"/>
      <c r="D26" s="72"/>
      <c r="E26" s="68"/>
      <c r="F26" s="38">
        <v>0</v>
      </c>
      <c r="G26" s="38">
        <v>20</v>
      </c>
      <c r="H26" s="38">
        <f t="shared" si="4"/>
        <v>20</v>
      </c>
      <c r="I26" s="114" t="s">
        <v>125</v>
      </c>
      <c r="J26" s="79"/>
    </row>
    <row r="27" spans="1:10" ht="21" customHeight="1">
      <c r="A27" s="59"/>
      <c r="B27" s="64"/>
      <c r="C27" s="68"/>
      <c r="D27" s="72"/>
      <c r="E27" s="68"/>
      <c r="F27" s="38">
        <v>50</v>
      </c>
      <c r="G27" s="38">
        <v>46</v>
      </c>
      <c r="H27" s="38">
        <f t="shared" si="4"/>
        <v>96</v>
      </c>
      <c r="I27" s="114" t="s">
        <v>126</v>
      </c>
      <c r="J27" s="79"/>
    </row>
    <row r="28" spans="1:10" ht="21" customHeight="1">
      <c r="A28" s="59"/>
      <c r="B28" s="64"/>
      <c r="C28" s="68"/>
      <c r="D28" s="72"/>
      <c r="E28" s="68"/>
      <c r="F28" s="38">
        <v>234</v>
      </c>
      <c r="G28" s="38">
        <v>0</v>
      </c>
      <c r="H28" s="38">
        <f t="shared" ref="H28:H29" si="5">F28+G28</f>
        <v>234</v>
      </c>
      <c r="I28" s="114" t="s">
        <v>127</v>
      </c>
      <c r="J28" s="79"/>
    </row>
    <row r="29" spans="1:10" ht="21" customHeight="1">
      <c r="A29" s="59"/>
      <c r="B29" s="64"/>
      <c r="C29" s="68"/>
      <c r="D29" s="72"/>
      <c r="E29" s="68"/>
      <c r="F29" s="38">
        <v>0</v>
      </c>
      <c r="G29" s="38">
        <v>200</v>
      </c>
      <c r="H29" s="38">
        <f t="shared" si="5"/>
        <v>200</v>
      </c>
      <c r="I29" s="114" t="s">
        <v>128</v>
      </c>
      <c r="J29" s="79"/>
    </row>
    <row r="30" spans="1:10" ht="21" customHeight="1">
      <c r="A30" s="59"/>
      <c r="B30" s="64"/>
      <c r="C30" s="68"/>
      <c r="D30" s="72"/>
      <c r="E30" s="68"/>
      <c r="F30" s="38">
        <v>0</v>
      </c>
      <c r="G30" s="38">
        <v>0</v>
      </c>
      <c r="H30" s="38">
        <f t="shared" si="0"/>
        <v>0</v>
      </c>
      <c r="I30" s="45"/>
      <c r="J30" s="79"/>
    </row>
    <row r="31" spans="1:10" s="31" customFormat="1" ht="21" customHeight="1">
      <c r="A31" s="39"/>
      <c r="B31" s="40" t="s">
        <v>23</v>
      </c>
      <c r="C31" s="41">
        <f>SUM(C23)</f>
        <v>0</v>
      </c>
      <c r="D31" s="41">
        <f>SUM(D23)</f>
        <v>0</v>
      </c>
      <c r="E31" s="41">
        <f>SUM(E23)</f>
        <v>0</v>
      </c>
      <c r="F31" s="41">
        <f>SUM(F23:F30)</f>
        <v>1292</v>
      </c>
      <c r="G31" s="41">
        <f>SUM(G23:G30)</f>
        <v>266</v>
      </c>
      <c r="H31" s="41">
        <f>SUM(H23:H30)</f>
        <v>1558</v>
      </c>
      <c r="I31" s="46"/>
      <c r="J31" s="80"/>
    </row>
    <row r="32" spans="1:10" ht="21" customHeight="1">
      <c r="A32" s="59">
        <v>4</v>
      </c>
      <c r="B32" s="64" t="s">
        <v>24</v>
      </c>
      <c r="C32" s="68">
        <v>0</v>
      </c>
      <c r="D32" s="72"/>
      <c r="E32" s="68">
        <f t="shared" si="2"/>
        <v>0</v>
      </c>
      <c r="F32" s="38">
        <v>366</v>
      </c>
      <c r="G32" s="38">
        <v>0</v>
      </c>
      <c r="H32" s="38">
        <f t="shared" si="0"/>
        <v>366</v>
      </c>
      <c r="I32" s="114" t="s">
        <v>94</v>
      </c>
      <c r="J32" s="78" t="s">
        <v>25</v>
      </c>
    </row>
    <row r="33" spans="1:10" ht="21" customHeight="1">
      <c r="A33" s="59"/>
      <c r="B33" s="64"/>
      <c r="C33" s="68"/>
      <c r="D33" s="72"/>
      <c r="E33" s="68"/>
      <c r="F33" s="38">
        <v>378</v>
      </c>
      <c r="G33" s="38">
        <v>0</v>
      </c>
      <c r="H33" s="38">
        <f t="shared" ref="H33" si="6">F33+G33</f>
        <v>378</v>
      </c>
      <c r="I33" s="114" t="s">
        <v>95</v>
      </c>
      <c r="J33" s="79"/>
    </row>
    <row r="34" spans="1:10" ht="21" customHeight="1">
      <c r="A34" s="59"/>
      <c r="B34" s="64"/>
      <c r="C34" s="68"/>
      <c r="D34" s="72"/>
      <c r="E34" s="68"/>
      <c r="F34" s="38">
        <v>730</v>
      </c>
      <c r="G34" s="38">
        <v>0</v>
      </c>
      <c r="H34" s="38">
        <f>F34+G34</f>
        <v>730</v>
      </c>
      <c r="I34" s="114" t="s">
        <v>96</v>
      </c>
      <c r="J34" s="79"/>
    </row>
    <row r="35" spans="1:10" ht="21" customHeight="1">
      <c r="A35" s="59"/>
      <c r="B35" s="64"/>
      <c r="C35" s="68"/>
      <c r="D35" s="72"/>
      <c r="E35" s="68"/>
      <c r="F35" s="38">
        <v>447</v>
      </c>
      <c r="G35" s="38">
        <v>0</v>
      </c>
      <c r="H35" s="38">
        <f>F35+G35</f>
        <v>447</v>
      </c>
      <c r="I35" s="114" t="s">
        <v>96</v>
      </c>
      <c r="J35" s="79"/>
    </row>
    <row r="36" spans="1:10" ht="21" customHeight="1">
      <c r="A36" s="59"/>
      <c r="B36" s="64"/>
      <c r="C36" s="68"/>
      <c r="D36" s="72"/>
      <c r="E36" s="68"/>
      <c r="F36" s="38">
        <v>268</v>
      </c>
      <c r="G36" s="38">
        <v>0</v>
      </c>
      <c r="H36" s="38">
        <f t="shared" si="0"/>
        <v>268</v>
      </c>
      <c r="I36" s="114" t="s">
        <v>97</v>
      </c>
      <c r="J36" s="79"/>
    </row>
    <row r="37" spans="1:10" s="31" customFormat="1" ht="21" customHeight="1">
      <c r="A37" s="39"/>
      <c r="B37" s="40" t="s">
        <v>26</v>
      </c>
      <c r="C37" s="41">
        <f>SUM(C32)</f>
        <v>0</v>
      </c>
      <c r="D37" s="41">
        <f t="shared" ref="D37:E37" si="7">SUM(D32)</f>
        <v>0</v>
      </c>
      <c r="E37" s="41">
        <f t="shared" si="7"/>
        <v>0</v>
      </c>
      <c r="F37" s="41">
        <f>SUM(F32:F36)</f>
        <v>2189</v>
      </c>
      <c r="G37" s="41">
        <f t="shared" ref="G37:H37" si="8">SUM(G32:G36)</f>
        <v>0</v>
      </c>
      <c r="H37" s="41">
        <f>SUM(H32:H36)</f>
        <v>2189</v>
      </c>
      <c r="I37" s="46"/>
      <c r="J37" s="80"/>
    </row>
    <row r="38" spans="1:10" ht="21" customHeight="1">
      <c r="A38" s="60">
        <v>5</v>
      </c>
      <c r="B38" s="65" t="s">
        <v>27</v>
      </c>
      <c r="C38" s="69">
        <v>20000</v>
      </c>
      <c r="D38" s="69">
        <v>1</v>
      </c>
      <c r="E38" s="68">
        <f>C38*D38</f>
        <v>20000</v>
      </c>
      <c r="F38" s="38">
        <v>4952.6000000000004</v>
      </c>
      <c r="G38" s="38">
        <v>0</v>
      </c>
      <c r="H38" s="38">
        <f t="shared" ref="H38:H65" si="9">F38+G38</f>
        <v>4952.6000000000004</v>
      </c>
      <c r="I38" s="114" t="s">
        <v>86</v>
      </c>
      <c r="J38" s="75" t="s">
        <v>28</v>
      </c>
    </row>
    <row r="39" spans="1:10" ht="21" customHeight="1">
      <c r="A39" s="62"/>
      <c r="B39" s="67"/>
      <c r="C39" s="71"/>
      <c r="D39" s="71"/>
      <c r="E39" s="68"/>
      <c r="F39" s="38">
        <v>1680</v>
      </c>
      <c r="G39" s="38">
        <v>0</v>
      </c>
      <c r="H39" s="38">
        <f t="shared" si="9"/>
        <v>1680</v>
      </c>
      <c r="I39" s="114" t="s">
        <v>87</v>
      </c>
      <c r="J39" s="76"/>
    </row>
    <row r="40" spans="1:10" ht="21" customHeight="1">
      <c r="A40" s="62"/>
      <c r="B40" s="67"/>
      <c r="C40" s="71"/>
      <c r="D40" s="71"/>
      <c r="E40" s="68"/>
      <c r="F40" s="38">
        <v>3196</v>
      </c>
      <c r="G40" s="38">
        <v>0</v>
      </c>
      <c r="H40" s="38">
        <f t="shared" si="9"/>
        <v>3196</v>
      </c>
      <c r="I40" s="114" t="s">
        <v>88</v>
      </c>
      <c r="J40" s="76"/>
    </row>
    <row r="41" spans="1:10" ht="21" customHeight="1">
      <c r="A41" s="62"/>
      <c r="B41" s="67"/>
      <c r="C41" s="71"/>
      <c r="D41" s="71"/>
      <c r="E41" s="68"/>
      <c r="F41" s="38">
        <v>1876.25</v>
      </c>
      <c r="G41" s="38">
        <v>0</v>
      </c>
      <c r="H41" s="38">
        <f t="shared" si="9"/>
        <v>1876.25</v>
      </c>
      <c r="I41" s="114" t="s">
        <v>104</v>
      </c>
      <c r="J41" s="76"/>
    </row>
    <row r="42" spans="1:10" ht="21" customHeight="1">
      <c r="A42" s="62"/>
      <c r="B42" s="67"/>
      <c r="C42" s="71"/>
      <c r="D42" s="71"/>
      <c r="E42" s="68"/>
      <c r="F42" s="38">
        <v>4329.24</v>
      </c>
      <c r="G42" s="38">
        <v>0</v>
      </c>
      <c r="H42" s="38">
        <f t="shared" si="9"/>
        <v>4329.24</v>
      </c>
      <c r="I42" s="114" t="s">
        <v>102</v>
      </c>
      <c r="J42" s="76"/>
    </row>
    <row r="43" spans="1:10" ht="21" customHeight="1">
      <c r="A43" s="62"/>
      <c r="B43" s="67"/>
      <c r="C43" s="71"/>
      <c r="D43" s="71"/>
      <c r="E43" s="68"/>
      <c r="F43" s="38">
        <v>1442.11</v>
      </c>
      <c r="G43" s="38">
        <v>0</v>
      </c>
      <c r="H43" s="38">
        <f t="shared" si="9"/>
        <v>1442.11</v>
      </c>
      <c r="I43" s="114" t="s">
        <v>103</v>
      </c>
      <c r="J43" s="76"/>
    </row>
    <row r="44" spans="1:10" ht="21" customHeight="1">
      <c r="A44" s="62"/>
      <c r="B44" s="67"/>
      <c r="C44" s="71"/>
      <c r="D44" s="71"/>
      <c r="E44" s="68"/>
      <c r="F44" s="38">
        <v>215.98</v>
      </c>
      <c r="G44" s="38">
        <v>0</v>
      </c>
      <c r="H44" s="38">
        <f t="shared" si="9"/>
        <v>215.98</v>
      </c>
      <c r="I44" s="114" t="s">
        <v>107</v>
      </c>
      <c r="J44" s="76"/>
    </row>
    <row r="45" spans="1:10" ht="21" customHeight="1">
      <c r="A45" s="62"/>
      <c r="B45" s="67"/>
      <c r="C45" s="71"/>
      <c r="D45" s="71"/>
      <c r="E45" s="68"/>
      <c r="F45" s="38">
        <v>1238</v>
      </c>
      <c r="G45" s="38">
        <v>0</v>
      </c>
      <c r="H45" s="38">
        <f t="shared" si="9"/>
        <v>1238</v>
      </c>
      <c r="I45" s="114" t="s">
        <v>89</v>
      </c>
      <c r="J45" s="76"/>
    </row>
    <row r="46" spans="1:10" ht="21" customHeight="1">
      <c r="A46" s="62"/>
      <c r="B46" s="67"/>
      <c r="C46" s="71"/>
      <c r="D46" s="71"/>
      <c r="E46" s="68"/>
      <c r="F46" s="38">
        <v>716.4</v>
      </c>
      <c r="G46" s="38">
        <v>0</v>
      </c>
      <c r="H46" s="38">
        <f t="shared" si="9"/>
        <v>716.4</v>
      </c>
      <c r="I46" s="114" t="s">
        <v>101</v>
      </c>
      <c r="J46" s="76"/>
    </row>
    <row r="47" spans="1:10" ht="21" customHeight="1">
      <c r="A47" s="62"/>
      <c r="B47" s="67"/>
      <c r="C47" s="71"/>
      <c r="D47" s="71"/>
      <c r="E47" s="68"/>
      <c r="F47" s="38">
        <v>289.08</v>
      </c>
      <c r="G47" s="38">
        <v>0</v>
      </c>
      <c r="H47" s="38">
        <f t="shared" si="9"/>
        <v>289.08</v>
      </c>
      <c r="I47" s="114" t="s">
        <v>90</v>
      </c>
      <c r="J47" s="76"/>
    </row>
    <row r="48" spans="1:10" ht="21" customHeight="1">
      <c r="A48" s="62"/>
      <c r="B48" s="67"/>
      <c r="C48" s="71"/>
      <c r="D48" s="71"/>
      <c r="E48" s="68"/>
      <c r="F48" s="38">
        <v>49.58</v>
      </c>
      <c r="G48" s="38">
        <v>0</v>
      </c>
      <c r="H48" s="38">
        <f t="shared" si="9"/>
        <v>49.58</v>
      </c>
      <c r="I48" s="114" t="s">
        <v>91</v>
      </c>
      <c r="J48" s="76"/>
    </row>
    <row r="49" spans="1:10" ht="21" customHeight="1">
      <c r="A49" s="62"/>
      <c r="B49" s="67"/>
      <c r="C49" s="71"/>
      <c r="D49" s="71"/>
      <c r="E49" s="68"/>
      <c r="F49" s="38">
        <v>2798</v>
      </c>
      <c r="G49" s="38">
        <v>0</v>
      </c>
      <c r="H49" s="38">
        <f t="shared" si="9"/>
        <v>2798</v>
      </c>
      <c r="I49" s="114" t="s">
        <v>100</v>
      </c>
      <c r="J49" s="76"/>
    </row>
    <row r="50" spans="1:10" ht="21" customHeight="1">
      <c r="A50" s="62"/>
      <c r="B50" s="67"/>
      <c r="C50" s="71"/>
      <c r="D50" s="71"/>
      <c r="E50" s="68"/>
      <c r="F50" s="38">
        <v>1249</v>
      </c>
      <c r="G50" s="38">
        <v>0</v>
      </c>
      <c r="H50" s="38">
        <f t="shared" si="9"/>
        <v>1249</v>
      </c>
      <c r="I50" s="114" t="s">
        <v>98</v>
      </c>
      <c r="J50" s="76"/>
    </row>
    <row r="51" spans="1:10" ht="21" customHeight="1">
      <c r="A51" s="62"/>
      <c r="B51" s="67"/>
      <c r="C51" s="71"/>
      <c r="D51" s="71"/>
      <c r="E51" s="68"/>
      <c r="F51" s="38">
        <v>1765.4</v>
      </c>
      <c r="G51" s="38">
        <v>0</v>
      </c>
      <c r="H51" s="38">
        <f t="shared" si="9"/>
        <v>1765.4</v>
      </c>
      <c r="I51" s="114" t="s">
        <v>99</v>
      </c>
      <c r="J51" s="76"/>
    </row>
    <row r="52" spans="1:10" ht="21" customHeight="1">
      <c r="A52" s="62"/>
      <c r="B52" s="67"/>
      <c r="C52" s="71"/>
      <c r="D52" s="71"/>
      <c r="E52" s="68"/>
      <c r="F52" s="38">
        <v>135.19999999999999</v>
      </c>
      <c r="G52" s="38">
        <v>0</v>
      </c>
      <c r="H52" s="38">
        <f t="shared" si="9"/>
        <v>135.19999999999999</v>
      </c>
      <c r="I52" s="114" t="s">
        <v>106</v>
      </c>
      <c r="J52" s="76"/>
    </row>
    <row r="53" spans="1:10" ht="21" customHeight="1">
      <c r="A53" s="62"/>
      <c r="B53" s="67"/>
      <c r="C53" s="71"/>
      <c r="D53" s="71"/>
      <c r="E53" s="68"/>
      <c r="F53" s="38">
        <v>51</v>
      </c>
      <c r="G53" s="38">
        <v>0</v>
      </c>
      <c r="H53" s="38">
        <f t="shared" si="9"/>
        <v>51</v>
      </c>
      <c r="I53" s="114" t="s">
        <v>118</v>
      </c>
      <c r="J53" s="76"/>
    </row>
    <row r="54" spans="1:10" ht="21" customHeight="1">
      <c r="A54" s="62"/>
      <c r="B54" s="67"/>
      <c r="C54" s="71"/>
      <c r="D54" s="71"/>
      <c r="E54" s="68"/>
      <c r="F54" s="38">
        <v>185.23</v>
      </c>
      <c r="G54" s="38">
        <v>0</v>
      </c>
      <c r="H54" s="38">
        <f t="shared" si="9"/>
        <v>185.23</v>
      </c>
      <c r="I54" s="114" t="s">
        <v>108</v>
      </c>
      <c r="J54" s="76"/>
    </row>
    <row r="55" spans="1:10" ht="21" customHeight="1">
      <c r="A55" s="62"/>
      <c r="B55" s="67"/>
      <c r="C55" s="71"/>
      <c r="D55" s="71"/>
      <c r="E55" s="68"/>
      <c r="F55" s="38">
        <v>149</v>
      </c>
      <c r="G55" s="38">
        <v>0</v>
      </c>
      <c r="H55" s="38">
        <f t="shared" si="9"/>
        <v>149</v>
      </c>
      <c r="I55" s="114" t="s">
        <v>109</v>
      </c>
      <c r="J55" s="76"/>
    </row>
    <row r="56" spans="1:10" ht="21" customHeight="1">
      <c r="A56" s="62"/>
      <c r="B56" s="67"/>
      <c r="C56" s="71"/>
      <c r="D56" s="71"/>
      <c r="E56" s="68"/>
      <c r="F56" s="38">
        <v>90.8</v>
      </c>
      <c r="G56" s="38">
        <v>0</v>
      </c>
      <c r="H56" s="38">
        <f t="shared" si="9"/>
        <v>90.8</v>
      </c>
      <c r="I56" s="114" t="s">
        <v>110</v>
      </c>
      <c r="J56" s="76"/>
    </row>
    <row r="57" spans="1:10" ht="21" customHeight="1">
      <c r="A57" s="62"/>
      <c r="B57" s="67"/>
      <c r="C57" s="71"/>
      <c r="D57" s="71"/>
      <c r="E57" s="68"/>
      <c r="F57" s="38">
        <v>360.84</v>
      </c>
      <c r="G57" s="38">
        <v>0</v>
      </c>
      <c r="H57" s="38">
        <f t="shared" si="9"/>
        <v>360.84</v>
      </c>
      <c r="I57" s="114" t="s">
        <v>111</v>
      </c>
      <c r="J57" s="76"/>
    </row>
    <row r="58" spans="1:10" ht="21" customHeight="1">
      <c r="A58" s="62"/>
      <c r="B58" s="67"/>
      <c r="C58" s="71"/>
      <c r="D58" s="71"/>
      <c r="E58" s="68"/>
      <c r="F58" s="38">
        <v>593</v>
      </c>
      <c r="G58" s="38">
        <v>0</v>
      </c>
      <c r="H58" s="38">
        <f t="shared" si="9"/>
        <v>593</v>
      </c>
      <c r="I58" s="114" t="s">
        <v>112</v>
      </c>
      <c r="J58" s="76"/>
    </row>
    <row r="59" spans="1:10" ht="21" customHeight="1">
      <c r="A59" s="62"/>
      <c r="B59" s="67"/>
      <c r="C59" s="71"/>
      <c r="D59" s="71"/>
      <c r="E59" s="68"/>
      <c r="F59" s="38">
        <v>0</v>
      </c>
      <c r="G59" s="38">
        <v>141</v>
      </c>
      <c r="H59" s="38">
        <f t="shared" si="9"/>
        <v>141</v>
      </c>
      <c r="I59" s="114" t="s">
        <v>113</v>
      </c>
      <c r="J59" s="76"/>
    </row>
    <row r="60" spans="1:10" ht="21" customHeight="1">
      <c r="A60" s="62"/>
      <c r="B60" s="67"/>
      <c r="C60" s="71"/>
      <c r="D60" s="71"/>
      <c r="E60" s="68"/>
      <c r="F60" s="38">
        <v>577</v>
      </c>
      <c r="G60" s="38">
        <v>0</v>
      </c>
      <c r="H60" s="38">
        <f t="shared" si="9"/>
        <v>577</v>
      </c>
      <c r="I60" s="114" t="s">
        <v>114</v>
      </c>
      <c r="J60" s="76"/>
    </row>
    <row r="61" spans="1:10" ht="21" customHeight="1">
      <c r="A61" s="62"/>
      <c r="B61" s="67"/>
      <c r="C61" s="71"/>
      <c r="D61" s="71"/>
      <c r="E61" s="68"/>
      <c r="F61" s="38">
        <v>87.3</v>
      </c>
      <c r="G61" s="38">
        <v>0</v>
      </c>
      <c r="H61" s="38">
        <f t="shared" si="9"/>
        <v>87.3</v>
      </c>
      <c r="I61" s="114" t="s">
        <v>115</v>
      </c>
      <c r="J61" s="76"/>
    </row>
    <row r="62" spans="1:10" ht="21" customHeight="1">
      <c r="A62" s="62"/>
      <c r="B62" s="67"/>
      <c r="C62" s="71"/>
      <c r="D62" s="71"/>
      <c r="E62" s="68"/>
      <c r="F62" s="38">
        <v>107.73</v>
      </c>
      <c r="G62" s="38">
        <v>0</v>
      </c>
      <c r="H62" s="38">
        <f t="shared" si="9"/>
        <v>107.73</v>
      </c>
      <c r="I62" s="114" t="s">
        <v>116</v>
      </c>
      <c r="J62" s="76"/>
    </row>
    <row r="63" spans="1:10" ht="21" customHeight="1">
      <c r="A63" s="62"/>
      <c r="B63" s="67"/>
      <c r="C63" s="71"/>
      <c r="D63" s="71"/>
      <c r="E63" s="68"/>
      <c r="F63" s="38">
        <v>58.9</v>
      </c>
      <c r="G63" s="38">
        <v>0</v>
      </c>
      <c r="H63" s="38">
        <f t="shared" si="9"/>
        <v>58.9</v>
      </c>
      <c r="I63" s="114" t="s">
        <v>117</v>
      </c>
      <c r="J63" s="76"/>
    </row>
    <row r="64" spans="1:10" ht="21" customHeight="1">
      <c r="A64" s="62"/>
      <c r="B64" s="67"/>
      <c r="C64" s="71"/>
      <c r="D64" s="71"/>
      <c r="E64" s="68"/>
      <c r="F64" s="38">
        <v>0</v>
      </c>
      <c r="G64" s="38">
        <v>58</v>
      </c>
      <c r="H64" s="38">
        <f t="shared" si="9"/>
        <v>58</v>
      </c>
      <c r="I64" s="114" t="s">
        <v>129</v>
      </c>
      <c r="J64" s="76"/>
    </row>
    <row r="65" spans="1:10" ht="21" customHeight="1">
      <c r="A65" s="62"/>
      <c r="B65" s="67"/>
      <c r="C65" s="71"/>
      <c r="D65" s="71"/>
      <c r="E65" s="68"/>
      <c r="F65" s="38">
        <v>600</v>
      </c>
      <c r="G65" s="38">
        <v>0</v>
      </c>
      <c r="H65" s="38">
        <f t="shared" si="9"/>
        <v>600</v>
      </c>
      <c r="I65" s="114" t="s">
        <v>130</v>
      </c>
      <c r="J65" s="76"/>
    </row>
    <row r="66" spans="1:10" ht="21" customHeight="1">
      <c r="A66" s="61"/>
      <c r="B66" s="66"/>
      <c r="C66" s="70"/>
      <c r="D66" s="70"/>
      <c r="E66" s="68"/>
      <c r="F66" s="38">
        <v>0</v>
      </c>
      <c r="G66" s="38">
        <v>0</v>
      </c>
      <c r="H66" s="38">
        <v>0</v>
      </c>
      <c r="I66" s="45"/>
      <c r="J66" s="76"/>
    </row>
    <row r="67" spans="1:10" s="31" customFormat="1" ht="21" customHeight="1">
      <c r="A67" s="39"/>
      <c r="B67" s="40" t="s">
        <v>29</v>
      </c>
      <c r="C67" s="41">
        <f>SUM(C38)</f>
        <v>20000</v>
      </c>
      <c r="D67" s="41">
        <f>SUM(D38)</f>
        <v>1</v>
      </c>
      <c r="E67" s="41">
        <f>SUM(E38:E66)</f>
        <v>20000</v>
      </c>
      <c r="F67" s="41">
        <f>SUM(F38:F66)</f>
        <v>28793.640000000007</v>
      </c>
      <c r="G67" s="41">
        <f>SUM(G38:G66)</f>
        <v>199</v>
      </c>
      <c r="H67" s="41">
        <f>SUM(H38:H66)</f>
        <v>28992.640000000007</v>
      </c>
      <c r="I67" s="46"/>
      <c r="J67" s="77"/>
    </row>
    <row r="68" spans="1:10" ht="21" customHeight="1">
      <c r="A68" s="59">
        <v>6</v>
      </c>
      <c r="B68" s="64" t="s">
        <v>30</v>
      </c>
      <c r="C68" s="68">
        <v>0</v>
      </c>
      <c r="D68" s="72"/>
      <c r="E68" s="68">
        <f>C68*D68</f>
        <v>0</v>
      </c>
      <c r="F68" s="38">
        <v>0</v>
      </c>
      <c r="G68" s="38">
        <v>0</v>
      </c>
      <c r="H68" s="38">
        <f t="shared" si="0"/>
        <v>0</v>
      </c>
      <c r="I68" s="45"/>
      <c r="J68" s="75" t="s">
        <v>31</v>
      </c>
    </row>
    <row r="69" spans="1:10" ht="21" customHeight="1">
      <c r="A69" s="59"/>
      <c r="B69" s="64"/>
      <c r="C69" s="68"/>
      <c r="D69" s="72"/>
      <c r="E69" s="68"/>
      <c r="F69" s="38">
        <v>0</v>
      </c>
      <c r="G69" s="38">
        <v>0</v>
      </c>
      <c r="H69" s="38">
        <f t="shared" si="0"/>
        <v>0</v>
      </c>
      <c r="I69" s="45"/>
      <c r="J69" s="79"/>
    </row>
    <row r="70" spans="1:10" ht="21" customHeight="1">
      <c r="A70" s="59"/>
      <c r="B70" s="64"/>
      <c r="C70" s="68"/>
      <c r="D70" s="72"/>
      <c r="E70" s="68"/>
      <c r="F70" s="38">
        <v>0</v>
      </c>
      <c r="G70" s="38">
        <v>0</v>
      </c>
      <c r="H70" s="38">
        <f t="shared" si="0"/>
        <v>0</v>
      </c>
      <c r="I70" s="45"/>
      <c r="J70" s="79"/>
    </row>
    <row r="71" spans="1:10" ht="21" customHeight="1">
      <c r="A71" s="59"/>
      <c r="B71" s="64"/>
      <c r="C71" s="68"/>
      <c r="D71" s="72"/>
      <c r="E71" s="68"/>
      <c r="F71" s="38">
        <v>0</v>
      </c>
      <c r="G71" s="38">
        <v>0</v>
      </c>
      <c r="H71" s="38">
        <f t="shared" si="0"/>
        <v>0</v>
      </c>
      <c r="I71" s="45"/>
      <c r="J71" s="79"/>
    </row>
    <row r="72" spans="1:10" s="31" customFormat="1" ht="21" customHeight="1">
      <c r="A72" s="39"/>
      <c r="B72" s="40" t="s">
        <v>32</v>
      </c>
      <c r="C72" s="41">
        <f>SUM(C68)</f>
        <v>0</v>
      </c>
      <c r="D72" s="41">
        <f t="shared" ref="D72:E72" si="10">SUM(D68)</f>
        <v>0</v>
      </c>
      <c r="E72" s="41">
        <f t="shared" si="10"/>
        <v>0</v>
      </c>
      <c r="F72" s="41">
        <f>SUM(F68:F71)</f>
        <v>0</v>
      </c>
      <c r="G72" s="41">
        <f t="shared" ref="G72:H72" si="11">SUM(G68:G71)</f>
        <v>0</v>
      </c>
      <c r="H72" s="41">
        <f t="shared" si="11"/>
        <v>0</v>
      </c>
      <c r="I72" s="46"/>
      <c r="J72" s="80"/>
    </row>
    <row r="73" spans="1:10" ht="21" customHeight="1">
      <c r="A73" s="59">
        <v>7</v>
      </c>
      <c r="B73" s="64" t="s">
        <v>33</v>
      </c>
      <c r="C73" s="68">
        <v>0</v>
      </c>
      <c r="D73" s="72"/>
      <c r="E73" s="68">
        <f t="shared" si="2"/>
        <v>0</v>
      </c>
      <c r="F73" s="38">
        <v>0</v>
      </c>
      <c r="G73" s="38">
        <v>0</v>
      </c>
      <c r="H73" s="38">
        <f t="shared" si="0"/>
        <v>0</v>
      </c>
      <c r="I73" s="45"/>
      <c r="J73" s="81"/>
    </row>
    <row r="74" spans="1:10" ht="21" customHeight="1">
      <c r="A74" s="59"/>
      <c r="B74" s="64"/>
      <c r="C74" s="68"/>
      <c r="D74" s="72"/>
      <c r="E74" s="68"/>
      <c r="F74" s="38">
        <v>0</v>
      </c>
      <c r="G74" s="38">
        <v>0</v>
      </c>
      <c r="H74" s="38">
        <f t="shared" si="0"/>
        <v>0</v>
      </c>
      <c r="I74" s="45"/>
      <c r="J74" s="82"/>
    </row>
    <row r="75" spans="1:10" ht="21" customHeight="1">
      <c r="A75" s="59"/>
      <c r="B75" s="64"/>
      <c r="C75" s="68"/>
      <c r="D75" s="72"/>
      <c r="E75" s="68"/>
      <c r="F75" s="38">
        <v>0</v>
      </c>
      <c r="G75" s="38">
        <v>0</v>
      </c>
      <c r="H75" s="38">
        <f t="shared" si="0"/>
        <v>0</v>
      </c>
      <c r="I75" s="45"/>
      <c r="J75" s="82"/>
    </row>
    <row r="76" spans="1:10" ht="21" customHeight="1">
      <c r="A76" s="59"/>
      <c r="B76" s="64"/>
      <c r="C76" s="68"/>
      <c r="D76" s="72"/>
      <c r="E76" s="68"/>
      <c r="F76" s="38">
        <v>0</v>
      </c>
      <c r="G76" s="38">
        <v>0</v>
      </c>
      <c r="H76" s="38">
        <f t="shared" si="0"/>
        <v>0</v>
      </c>
      <c r="I76" s="45"/>
      <c r="J76" s="82"/>
    </row>
    <row r="77" spans="1:10" s="31" customFormat="1" ht="21" customHeight="1">
      <c r="A77" s="39"/>
      <c r="B77" s="40" t="s">
        <v>34</v>
      </c>
      <c r="C77" s="41">
        <f>SUM(C73)</f>
        <v>0</v>
      </c>
      <c r="D77" s="41">
        <f t="shared" ref="D77:E77" si="12">SUM(D73)</f>
        <v>0</v>
      </c>
      <c r="E77" s="41">
        <f t="shared" si="12"/>
        <v>0</v>
      </c>
      <c r="F77" s="41">
        <f>SUM(F73:F76)</f>
        <v>0</v>
      </c>
      <c r="G77" s="41">
        <f t="shared" ref="G77:H77" si="13">SUM(G73:G76)</f>
        <v>0</v>
      </c>
      <c r="H77" s="41">
        <f t="shared" si="13"/>
        <v>0</v>
      </c>
      <c r="I77" s="46"/>
      <c r="J77" s="83"/>
    </row>
    <row r="78" spans="1:10" ht="21" customHeight="1">
      <c r="A78" s="59">
        <v>8</v>
      </c>
      <c r="B78" s="64" t="s">
        <v>35</v>
      </c>
      <c r="C78" s="68">
        <v>0</v>
      </c>
      <c r="D78" s="72"/>
      <c r="E78" s="68">
        <f t="shared" si="2"/>
        <v>0</v>
      </c>
      <c r="F78" s="38">
        <v>0</v>
      </c>
      <c r="G78" s="38">
        <v>0</v>
      </c>
      <c r="H78" s="38">
        <f t="shared" si="0"/>
        <v>0</v>
      </c>
      <c r="I78" s="45"/>
      <c r="J78" s="78" t="s">
        <v>36</v>
      </c>
    </row>
    <row r="79" spans="1:10" ht="21" customHeight="1">
      <c r="A79" s="59"/>
      <c r="B79" s="64"/>
      <c r="C79" s="68"/>
      <c r="D79" s="72"/>
      <c r="E79" s="68"/>
      <c r="F79" s="38">
        <v>0</v>
      </c>
      <c r="G79" s="38">
        <v>0</v>
      </c>
      <c r="H79" s="38">
        <f t="shared" si="0"/>
        <v>0</v>
      </c>
      <c r="I79" s="45"/>
      <c r="J79" s="79"/>
    </row>
    <row r="80" spans="1:10" s="31" customFormat="1" ht="21" customHeight="1">
      <c r="A80" s="39"/>
      <c r="B80" s="40" t="s">
        <v>37</v>
      </c>
      <c r="C80" s="41">
        <f>SUM(C78)</f>
        <v>0</v>
      </c>
      <c r="D80" s="41">
        <f t="shared" ref="D80:E80" si="14">SUM(D78)</f>
        <v>0</v>
      </c>
      <c r="E80" s="41">
        <f t="shared" si="14"/>
        <v>0</v>
      </c>
      <c r="F80" s="41">
        <f>SUM(F78:F79)</f>
        <v>0</v>
      </c>
      <c r="G80" s="41">
        <f t="shared" ref="G80:H80" si="15">SUM(G78:G79)</f>
        <v>0</v>
      </c>
      <c r="H80" s="41">
        <f t="shared" si="15"/>
        <v>0</v>
      </c>
      <c r="I80" s="46"/>
      <c r="J80" s="80"/>
    </row>
    <row r="81" spans="1:10" ht="21" customHeight="1">
      <c r="A81" s="59">
        <v>9</v>
      </c>
      <c r="B81" s="64" t="s">
        <v>38</v>
      </c>
      <c r="C81" s="68">
        <v>0</v>
      </c>
      <c r="D81" s="72"/>
      <c r="E81" s="68">
        <f t="shared" si="2"/>
        <v>0</v>
      </c>
      <c r="F81" s="38">
        <v>0</v>
      </c>
      <c r="G81" s="38">
        <v>0</v>
      </c>
      <c r="H81" s="38">
        <f t="shared" si="0"/>
        <v>0</v>
      </c>
      <c r="I81" s="45"/>
      <c r="J81" s="75" t="s">
        <v>39</v>
      </c>
    </row>
    <row r="82" spans="1:10" ht="21" customHeight="1">
      <c r="A82" s="59"/>
      <c r="B82" s="64"/>
      <c r="C82" s="68"/>
      <c r="D82" s="72"/>
      <c r="E82" s="68"/>
      <c r="F82" s="38">
        <v>0</v>
      </c>
      <c r="G82" s="38">
        <v>0</v>
      </c>
      <c r="H82" s="38">
        <f t="shared" si="0"/>
        <v>0</v>
      </c>
      <c r="I82" s="45"/>
      <c r="J82" s="76"/>
    </row>
    <row r="83" spans="1:10" ht="21" customHeight="1">
      <c r="A83" s="59"/>
      <c r="B83" s="64"/>
      <c r="C83" s="68"/>
      <c r="D83" s="72"/>
      <c r="E83" s="68"/>
      <c r="F83" s="38">
        <v>0</v>
      </c>
      <c r="G83" s="38">
        <v>0</v>
      </c>
      <c r="H83" s="38">
        <f t="shared" si="0"/>
        <v>0</v>
      </c>
      <c r="I83" s="45"/>
      <c r="J83" s="76"/>
    </row>
    <row r="84" spans="1:10" s="31" customFormat="1" ht="21" customHeight="1">
      <c r="A84" s="39"/>
      <c r="B84" s="40" t="s">
        <v>40</v>
      </c>
      <c r="C84" s="41">
        <f>SUM(C81)</f>
        <v>0</v>
      </c>
      <c r="D84" s="41">
        <f t="shared" ref="D84:E84" si="16">SUM(D81)</f>
        <v>0</v>
      </c>
      <c r="E84" s="41">
        <f t="shared" si="16"/>
        <v>0</v>
      </c>
      <c r="F84" s="41">
        <f>SUM(F81:F83)</f>
        <v>0</v>
      </c>
      <c r="G84" s="41">
        <f t="shared" ref="G84:H84" si="17">SUM(G81:G83)</f>
        <v>0</v>
      </c>
      <c r="H84" s="41">
        <f t="shared" si="17"/>
        <v>0</v>
      </c>
      <c r="I84" s="46"/>
      <c r="J84" s="77"/>
    </row>
    <row r="85" spans="1:10" ht="21" customHeight="1">
      <c r="A85" s="60">
        <v>10</v>
      </c>
      <c r="B85" s="64" t="s">
        <v>41</v>
      </c>
      <c r="C85" s="68">
        <v>0</v>
      </c>
      <c r="D85" s="72"/>
      <c r="E85" s="68">
        <f t="shared" si="2"/>
        <v>0</v>
      </c>
      <c r="F85" s="38">
        <v>0</v>
      </c>
      <c r="G85" s="38">
        <v>0</v>
      </c>
      <c r="H85" s="38">
        <f t="shared" si="0"/>
        <v>0</v>
      </c>
      <c r="I85" s="45"/>
      <c r="J85" s="81"/>
    </row>
    <row r="86" spans="1:10" ht="21" customHeight="1">
      <c r="A86" s="62"/>
      <c r="B86" s="64"/>
      <c r="C86" s="68"/>
      <c r="D86" s="72"/>
      <c r="E86" s="68"/>
      <c r="F86" s="38">
        <v>0</v>
      </c>
      <c r="G86" s="38">
        <v>0</v>
      </c>
      <c r="H86" s="38">
        <f t="shared" ref="H86:H91" si="18">F86+G86</f>
        <v>0</v>
      </c>
      <c r="I86" s="45"/>
      <c r="J86" s="82"/>
    </row>
    <row r="87" spans="1:10" ht="21" customHeight="1">
      <c r="A87" s="62"/>
      <c r="B87" s="64"/>
      <c r="C87" s="68"/>
      <c r="D87" s="72"/>
      <c r="E87" s="68"/>
      <c r="F87" s="38">
        <v>0</v>
      </c>
      <c r="G87" s="38">
        <v>0</v>
      </c>
      <c r="H87" s="38">
        <f t="shared" si="18"/>
        <v>0</v>
      </c>
      <c r="I87" s="45"/>
      <c r="J87" s="82"/>
    </row>
    <row r="88" spans="1:10" ht="21" customHeight="1">
      <c r="A88" s="62"/>
      <c r="B88" s="64"/>
      <c r="C88" s="68"/>
      <c r="D88" s="72"/>
      <c r="E88" s="68"/>
      <c r="F88" s="38">
        <v>0</v>
      </c>
      <c r="G88" s="38">
        <v>0</v>
      </c>
      <c r="H88" s="38">
        <f t="shared" si="18"/>
        <v>0</v>
      </c>
      <c r="I88" s="45"/>
      <c r="J88" s="82"/>
    </row>
    <row r="89" spans="1:10" ht="21" customHeight="1">
      <c r="A89" s="62"/>
      <c r="B89" s="64"/>
      <c r="C89" s="68"/>
      <c r="D89" s="72"/>
      <c r="E89" s="68"/>
      <c r="F89" s="38">
        <v>0</v>
      </c>
      <c r="G89" s="38">
        <v>0</v>
      </c>
      <c r="H89" s="38">
        <f t="shared" si="18"/>
        <v>0</v>
      </c>
      <c r="I89" s="45"/>
      <c r="J89" s="82"/>
    </row>
    <row r="90" spans="1:10" ht="21" customHeight="1">
      <c r="A90" s="62"/>
      <c r="B90" s="64"/>
      <c r="C90" s="68"/>
      <c r="D90" s="72"/>
      <c r="E90" s="68"/>
      <c r="F90" s="38">
        <v>0</v>
      </c>
      <c r="G90" s="38">
        <v>0</v>
      </c>
      <c r="H90" s="38">
        <f t="shared" si="18"/>
        <v>0</v>
      </c>
      <c r="I90" s="45"/>
      <c r="J90" s="82"/>
    </row>
    <row r="91" spans="1:10" ht="21" customHeight="1">
      <c r="A91" s="61"/>
      <c r="B91" s="64"/>
      <c r="C91" s="68"/>
      <c r="D91" s="72"/>
      <c r="E91" s="68"/>
      <c r="F91" s="38">
        <v>0</v>
      </c>
      <c r="G91" s="38">
        <v>0</v>
      </c>
      <c r="H91" s="38">
        <f t="shared" si="18"/>
        <v>0</v>
      </c>
      <c r="I91" s="45"/>
      <c r="J91" s="82"/>
    </row>
    <row r="92" spans="1:10" s="31" customFormat="1" ht="21" customHeight="1">
      <c r="A92" s="39"/>
      <c r="B92" s="40" t="s">
        <v>42</v>
      </c>
      <c r="C92" s="41">
        <f>SUM(C85)</f>
        <v>0</v>
      </c>
      <c r="D92" s="41">
        <f t="shared" ref="D92:E92" si="19">SUM(D85)</f>
        <v>0</v>
      </c>
      <c r="E92" s="41">
        <f t="shared" si="19"/>
        <v>0</v>
      </c>
      <c r="F92" s="41">
        <f>SUM(F85:F91)</f>
        <v>0</v>
      </c>
      <c r="G92" s="41">
        <f t="shared" ref="G92:H92" si="20">SUM(G85:G91)</f>
        <v>0</v>
      </c>
      <c r="H92" s="41">
        <f t="shared" si="20"/>
        <v>0</v>
      </c>
      <c r="I92" s="46"/>
      <c r="J92" s="83"/>
    </row>
    <row r="93" spans="1:10" ht="21" customHeight="1">
      <c r="A93" s="39"/>
      <c r="B93" s="40" t="s">
        <v>43</v>
      </c>
      <c r="C93" s="41">
        <f>SUM(C92,C84,C80,C77,C72,C67,C37,C31,C22,C19)</f>
        <v>20000</v>
      </c>
      <c r="D93" s="41">
        <f>SUM(D92,D84,D80,D77,D72,D67,D37,D31,D22,D19)</f>
        <v>1</v>
      </c>
      <c r="E93" s="41">
        <f>SUM(E92,E84,E80,E77,E72,E67,E37,E31,E22,E19)</f>
        <v>20000</v>
      </c>
      <c r="F93" s="41">
        <f>SUM(F92,F84,F80,F77,F72,F67,F37,F31,F22,F19)</f>
        <v>35938.410000000003</v>
      </c>
      <c r="G93" s="41">
        <f>SUM(G92,G84,G80,G77,G72,G67,G37,G31,G22,G19)</f>
        <v>826.6</v>
      </c>
      <c r="H93" s="41">
        <f>SUM(H92,H84,H80,H77,H72,H67,H37,H31,H22,H19)</f>
        <v>36765.010000000009</v>
      </c>
      <c r="I93" s="46"/>
      <c r="J93" s="47"/>
    </row>
    <row r="97" spans="1:9" ht="21" customHeight="1">
      <c r="A97" s="53" t="s">
        <v>44</v>
      </c>
      <c r="B97" s="54"/>
      <c r="C97" s="55" t="s">
        <v>45</v>
      </c>
      <c r="D97" s="55"/>
      <c r="E97" s="55" t="s">
        <v>46</v>
      </c>
      <c r="F97" s="55"/>
      <c r="G97" s="55" t="s">
        <v>47</v>
      </c>
      <c r="H97" s="55"/>
      <c r="I97" s="48" t="s">
        <v>48</v>
      </c>
    </row>
    <row r="98" spans="1:9" ht="21" customHeight="1">
      <c r="A98" s="56">
        <f>E93</f>
        <v>20000</v>
      </c>
      <c r="B98" s="57"/>
      <c r="C98" s="57">
        <f>H93</f>
        <v>36765.010000000009</v>
      </c>
      <c r="D98" s="57"/>
      <c r="E98" s="57">
        <f>F93</f>
        <v>35938.410000000003</v>
      </c>
      <c r="F98" s="57"/>
      <c r="G98" s="57">
        <f>G93</f>
        <v>826.6</v>
      </c>
      <c r="H98" s="57"/>
      <c r="I98" s="49">
        <f>A98-C98</f>
        <v>-16765.010000000009</v>
      </c>
    </row>
    <row r="100" spans="1:9" ht="21" customHeight="1">
      <c r="A100" s="42" t="s">
        <v>49</v>
      </c>
      <c r="B100" s="31"/>
      <c r="C100" s="43" t="s">
        <v>50</v>
      </c>
      <c r="D100" s="42"/>
      <c r="E100" s="42" t="s">
        <v>51</v>
      </c>
      <c r="F100" s="42"/>
      <c r="G100" s="42" t="s">
        <v>52</v>
      </c>
      <c r="H100" s="42"/>
      <c r="I100" s="31"/>
    </row>
  </sheetData>
  <mergeCells count="76">
    <mergeCell ref="J81:J84"/>
    <mergeCell ref="J85:J92"/>
    <mergeCell ref="H4:I5"/>
    <mergeCell ref="J32:J37"/>
    <mergeCell ref="J38:J67"/>
    <mergeCell ref="J68:J72"/>
    <mergeCell ref="J73:J77"/>
    <mergeCell ref="J78:J80"/>
    <mergeCell ref="J4:J5"/>
    <mergeCell ref="J6:J7"/>
    <mergeCell ref="J8:J19"/>
    <mergeCell ref="J20:J22"/>
    <mergeCell ref="J23:J31"/>
    <mergeCell ref="E68:E71"/>
    <mergeCell ref="E73:E76"/>
    <mergeCell ref="E78:E79"/>
    <mergeCell ref="E81:E83"/>
    <mergeCell ref="E85:E91"/>
    <mergeCell ref="E8:E18"/>
    <mergeCell ref="E20:E21"/>
    <mergeCell ref="E23:E30"/>
    <mergeCell ref="E32:E36"/>
    <mergeCell ref="E38:E66"/>
    <mergeCell ref="D68:D71"/>
    <mergeCell ref="D73:D76"/>
    <mergeCell ref="D78:D79"/>
    <mergeCell ref="D81:D83"/>
    <mergeCell ref="D85:D91"/>
    <mergeCell ref="D8:D18"/>
    <mergeCell ref="D20:D21"/>
    <mergeCell ref="D23:D30"/>
    <mergeCell ref="D32:D36"/>
    <mergeCell ref="D38:D66"/>
    <mergeCell ref="B85:B91"/>
    <mergeCell ref="C8:C18"/>
    <mergeCell ref="C20:C21"/>
    <mergeCell ref="C23:C30"/>
    <mergeCell ref="C32:C36"/>
    <mergeCell ref="C38:C66"/>
    <mergeCell ref="C68:C71"/>
    <mergeCell ref="C73:C76"/>
    <mergeCell ref="C78:C79"/>
    <mergeCell ref="C81:C83"/>
    <mergeCell ref="C85:C91"/>
    <mergeCell ref="A98:B98"/>
    <mergeCell ref="C98:D98"/>
    <mergeCell ref="E98:F98"/>
    <mergeCell ref="G98:H98"/>
    <mergeCell ref="A6:A7"/>
    <mergeCell ref="A8:A18"/>
    <mergeCell ref="A20:A21"/>
    <mergeCell ref="A23:A30"/>
    <mergeCell ref="A32:A36"/>
    <mergeCell ref="A38:A66"/>
    <mergeCell ref="A68:A71"/>
    <mergeCell ref="A73:A76"/>
    <mergeCell ref="A78:A79"/>
    <mergeCell ref="A81:A83"/>
    <mergeCell ref="A85:A91"/>
    <mergeCell ref="B6:B7"/>
    <mergeCell ref="C2:H2"/>
    <mergeCell ref="C6:E6"/>
    <mergeCell ref="F6:I6"/>
    <mergeCell ref="A97:B97"/>
    <mergeCell ref="C97:D97"/>
    <mergeCell ref="E97:F97"/>
    <mergeCell ref="G97:H97"/>
    <mergeCell ref="B8:B18"/>
    <mergeCell ref="B20:B21"/>
    <mergeCell ref="B23:B30"/>
    <mergeCell ref="B32:B36"/>
    <mergeCell ref="B38:B66"/>
    <mergeCell ref="B68:B71"/>
    <mergeCell ref="B73:B76"/>
    <mergeCell ref="B78:B79"/>
    <mergeCell ref="B81:B8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>
      <c r="B5" s="3"/>
      <c r="C5" s="4"/>
      <c r="D5" s="5" t="s">
        <v>54</v>
      </c>
      <c r="E5" s="5"/>
      <c r="F5" s="85" t="s">
        <v>55</v>
      </c>
      <c r="G5" s="85"/>
      <c r="H5" s="5" t="s">
        <v>56</v>
      </c>
      <c r="I5" s="4"/>
      <c r="J5" s="85" t="s">
        <v>57</v>
      </c>
      <c r="K5" s="86"/>
    </row>
    <row r="6" spans="2:11" ht="20" customHeight="1">
      <c r="B6" s="6"/>
      <c r="C6" s="7"/>
      <c r="D6" s="8" t="s">
        <v>58</v>
      </c>
      <c r="E6" s="8"/>
      <c r="F6" s="87"/>
      <c r="G6" s="87"/>
      <c r="H6" s="8" t="s">
        <v>59</v>
      </c>
      <c r="I6" s="7"/>
      <c r="J6" s="87" t="s">
        <v>60</v>
      </c>
      <c r="K6" s="88"/>
    </row>
    <row r="7" spans="2:11" ht="20" customHeight="1">
      <c r="B7" s="6"/>
      <c r="C7" s="7"/>
      <c r="D7" s="8" t="s">
        <v>61</v>
      </c>
      <c r="E7" s="8"/>
      <c r="F7" s="87"/>
      <c r="G7" s="87"/>
      <c r="H7" s="8" t="s">
        <v>62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63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3</v>
      </c>
      <c r="C10" s="93"/>
      <c r="D10" s="13" t="s">
        <v>64</v>
      </c>
      <c r="E10" s="92" t="s">
        <v>65</v>
      </c>
      <c r="F10" s="93"/>
      <c r="G10" s="15" t="s">
        <v>66</v>
      </c>
      <c r="H10" s="14" t="s">
        <v>67</v>
      </c>
      <c r="I10" s="92" t="s">
        <v>68</v>
      </c>
      <c r="J10" s="93"/>
      <c r="K10" s="15" t="s">
        <v>69</v>
      </c>
    </row>
    <row r="11" spans="2:11" ht="20" customHeight="1">
      <c r="B11" s="94">
        <v>1</v>
      </c>
      <c r="C11" s="95"/>
      <c r="D11" s="105" t="s">
        <v>70</v>
      </c>
      <c r="E11" s="108" t="s">
        <v>71</v>
      </c>
      <c r="F11" s="109"/>
      <c r="G11" s="18"/>
      <c r="H11" s="18"/>
      <c r="I11" s="96"/>
      <c r="J11" s="97"/>
      <c r="K11" s="25"/>
    </row>
    <row r="12" spans="2:11" ht="20" customHeight="1">
      <c r="B12" s="16"/>
      <c r="C12" s="17"/>
      <c r="D12" s="106"/>
      <c r="E12" s="110"/>
      <c r="F12" s="111"/>
      <c r="G12" s="18"/>
      <c r="H12" s="18"/>
      <c r="I12" s="23"/>
      <c r="J12" s="24"/>
      <c r="K12" s="25"/>
    </row>
    <row r="13" spans="2:11" ht="20" customHeight="1">
      <c r="B13" s="16"/>
      <c r="C13" s="17"/>
      <c r="D13" s="106"/>
      <c r="E13" s="110"/>
      <c r="F13" s="111"/>
      <c r="G13" s="18"/>
      <c r="H13" s="18"/>
      <c r="I13" s="23"/>
      <c r="J13" s="24"/>
      <c r="K13" s="25"/>
    </row>
    <row r="14" spans="2:11" ht="20" customHeight="1">
      <c r="B14" s="16"/>
      <c r="C14" s="17"/>
      <c r="D14" s="106"/>
      <c r="E14" s="112"/>
      <c r="F14" s="113"/>
      <c r="G14" s="18"/>
      <c r="H14" s="18"/>
      <c r="I14" s="23"/>
      <c r="J14" s="24"/>
      <c r="K14" s="25"/>
    </row>
    <row r="15" spans="2:11" ht="20" customHeight="1">
      <c r="B15" s="94">
        <v>2</v>
      </c>
      <c r="C15" s="95"/>
      <c r="D15" s="106"/>
      <c r="E15" s="108" t="s">
        <v>72</v>
      </c>
      <c r="F15" s="109"/>
      <c r="G15" s="18"/>
      <c r="H15" s="18"/>
      <c r="I15" s="96"/>
      <c r="J15" s="97"/>
      <c r="K15" s="25"/>
    </row>
    <row r="16" spans="2:11" ht="20" customHeight="1">
      <c r="B16" s="16"/>
      <c r="C16" s="17"/>
      <c r="D16" s="106"/>
      <c r="E16" s="110"/>
      <c r="F16" s="111"/>
      <c r="G16" s="18"/>
      <c r="H16" s="18"/>
      <c r="I16" s="23"/>
      <c r="J16" s="24"/>
      <c r="K16" s="25"/>
    </row>
    <row r="17" spans="2:11" ht="20" customHeight="1">
      <c r="B17" s="16"/>
      <c r="C17" s="17"/>
      <c r="D17" s="106"/>
      <c r="E17" s="110"/>
      <c r="F17" s="111"/>
      <c r="G17" s="18"/>
      <c r="H17" s="18"/>
      <c r="I17" s="23"/>
      <c r="J17" s="24"/>
      <c r="K17" s="25"/>
    </row>
    <row r="18" spans="2:11" ht="20" customHeight="1">
      <c r="B18" s="16"/>
      <c r="C18" s="17"/>
      <c r="D18" s="106"/>
      <c r="E18" s="110"/>
      <c r="F18" s="111"/>
      <c r="G18" s="18"/>
      <c r="H18" s="18"/>
      <c r="I18" s="23"/>
      <c r="J18" s="24"/>
      <c r="K18" s="25"/>
    </row>
    <row r="19" spans="2:11" ht="20" customHeight="1">
      <c r="B19" s="16"/>
      <c r="C19" s="17"/>
      <c r="D19" s="106"/>
      <c r="E19" s="112"/>
      <c r="F19" s="113"/>
      <c r="G19" s="18"/>
      <c r="H19" s="18"/>
      <c r="I19" s="23"/>
      <c r="J19" s="24"/>
      <c r="K19" s="25"/>
    </row>
    <row r="20" spans="2:11" ht="20" customHeight="1">
      <c r="B20" s="94">
        <v>3</v>
      </c>
      <c r="C20" s="95"/>
      <c r="D20" s="106"/>
      <c r="E20" s="108" t="s">
        <v>73</v>
      </c>
      <c r="F20" s="109"/>
      <c r="G20" s="18"/>
      <c r="H20" s="18"/>
      <c r="I20" s="96"/>
      <c r="J20" s="97"/>
      <c r="K20" s="25"/>
    </row>
    <row r="21" spans="2:11" ht="20" customHeight="1">
      <c r="B21" s="16"/>
      <c r="C21" s="17"/>
      <c r="D21" s="106"/>
      <c r="E21" s="112"/>
      <c r="F21" s="113"/>
      <c r="G21" s="18"/>
      <c r="H21" s="18"/>
      <c r="I21" s="23"/>
      <c r="J21" s="24"/>
      <c r="K21" s="25"/>
    </row>
    <row r="22" spans="2:11" ht="20" customHeight="1">
      <c r="B22" s="16"/>
      <c r="C22" s="17"/>
      <c r="D22" s="106"/>
      <c r="E22" s="108" t="s">
        <v>74</v>
      </c>
      <c r="F22" s="109"/>
      <c r="G22" s="18"/>
      <c r="H22" s="18"/>
      <c r="I22" s="23"/>
      <c r="J22" s="24"/>
      <c r="K22" s="25"/>
    </row>
    <row r="23" spans="2:11" ht="20" customHeight="1">
      <c r="B23" s="16"/>
      <c r="C23" s="17"/>
      <c r="D23" s="106"/>
      <c r="E23" s="110"/>
      <c r="F23" s="111"/>
      <c r="G23" s="18"/>
      <c r="H23" s="18"/>
      <c r="I23" s="23"/>
      <c r="J23" s="24"/>
      <c r="K23" s="25"/>
    </row>
    <row r="24" spans="2:11" ht="20" customHeight="1">
      <c r="B24" s="16"/>
      <c r="C24" s="17"/>
      <c r="D24" s="106"/>
      <c r="E24" s="110"/>
      <c r="F24" s="111"/>
      <c r="G24" s="18"/>
      <c r="H24" s="18"/>
      <c r="I24" s="23"/>
      <c r="J24" s="24"/>
      <c r="K24" s="25"/>
    </row>
    <row r="25" spans="2:11" ht="20" customHeight="1">
      <c r="B25" s="16"/>
      <c r="C25" s="17"/>
      <c r="D25" s="106"/>
      <c r="E25" s="110"/>
      <c r="F25" s="111"/>
      <c r="G25" s="18"/>
      <c r="H25" s="18"/>
      <c r="I25" s="23"/>
      <c r="J25" s="24"/>
      <c r="K25" s="25"/>
    </row>
    <row r="26" spans="2:11" ht="20" customHeight="1">
      <c r="B26" s="94">
        <v>4</v>
      </c>
      <c r="C26" s="95"/>
      <c r="D26" s="106"/>
      <c r="E26" s="112"/>
      <c r="F26" s="113"/>
      <c r="G26" s="18"/>
      <c r="H26" s="18"/>
      <c r="I26" s="96"/>
      <c r="J26" s="97"/>
      <c r="K26" s="25"/>
    </row>
    <row r="27" spans="2:11" ht="20" customHeight="1">
      <c r="B27" s="94">
        <v>5</v>
      </c>
      <c r="C27" s="95"/>
      <c r="D27" s="105" t="s">
        <v>41</v>
      </c>
      <c r="E27" s="98" t="s">
        <v>75</v>
      </c>
      <c r="F27" s="98"/>
      <c r="G27" s="18"/>
      <c r="H27" s="18"/>
      <c r="I27" s="96"/>
      <c r="J27" s="97"/>
      <c r="K27" s="25"/>
    </row>
    <row r="28" spans="2:11" ht="20" customHeight="1">
      <c r="B28" s="94">
        <v>6</v>
      </c>
      <c r="C28" s="95"/>
      <c r="D28" s="106"/>
      <c r="E28" s="98"/>
      <c r="F28" s="98"/>
      <c r="G28" s="18"/>
      <c r="H28" s="18"/>
      <c r="I28" s="96"/>
      <c r="J28" s="97"/>
      <c r="K28" s="25"/>
    </row>
    <row r="29" spans="2:11" ht="20" customHeight="1">
      <c r="B29" s="94">
        <v>7</v>
      </c>
      <c r="C29" s="95"/>
      <c r="D29" s="107"/>
      <c r="E29" s="98"/>
      <c r="F29" s="98"/>
      <c r="G29" s="18"/>
      <c r="H29" s="18"/>
      <c r="I29" s="96"/>
      <c r="J29" s="97"/>
      <c r="K29" s="25"/>
    </row>
    <row r="30" spans="2:11" ht="20" customHeight="1">
      <c r="B30" s="92" t="s">
        <v>43</v>
      </c>
      <c r="C30" s="99"/>
      <c r="D30" s="99"/>
      <c r="E30" s="99"/>
      <c r="F30" s="93"/>
      <c r="G30" s="19">
        <f>SUM(G11:G29)</f>
        <v>0</v>
      </c>
      <c r="H30" s="19">
        <f>SUM(H11:H29)</f>
        <v>0</v>
      </c>
      <c r="I30" s="100">
        <f>SUM(I11:J29)</f>
        <v>0</v>
      </c>
      <c r="J30" s="101"/>
      <c r="K30" s="26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7"/>
      <c r="K31" s="7"/>
    </row>
    <row r="32" spans="2:11" ht="20" customHeight="1">
      <c r="B32" s="102" t="s">
        <v>67</v>
      </c>
      <c r="C32" s="102"/>
      <c r="D32" s="102"/>
      <c r="E32" s="102"/>
      <c r="F32" s="102"/>
      <c r="G32" s="102" t="s">
        <v>76</v>
      </c>
      <c r="H32" s="102"/>
      <c r="I32" s="102"/>
      <c r="J32" s="102"/>
      <c r="K32" s="15" t="s">
        <v>77</v>
      </c>
    </row>
    <row r="33" spans="1:11" ht="20" customHeight="1">
      <c r="B33" s="103">
        <f>H30</f>
        <v>0</v>
      </c>
      <c r="C33" s="103"/>
      <c r="D33" s="103"/>
      <c r="E33" s="103"/>
      <c r="F33" s="103"/>
      <c r="G33" s="103">
        <f>I30</f>
        <v>0</v>
      </c>
      <c r="H33" s="103"/>
      <c r="I33" s="103"/>
      <c r="J33" s="103"/>
      <c r="K33" s="28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78</v>
      </c>
      <c r="C35" s="7"/>
      <c r="D35" s="7" t="s">
        <v>79</v>
      </c>
      <c r="E35" s="7"/>
      <c r="F35" s="7" t="s">
        <v>50</v>
      </c>
      <c r="G35" s="7" t="s">
        <v>80</v>
      </c>
      <c r="H35" s="7"/>
      <c r="I35" s="7"/>
      <c r="J35" s="7" t="s">
        <v>52</v>
      </c>
      <c r="K35" s="7"/>
    </row>
    <row r="38" spans="1:11" ht="17">
      <c r="A38" s="50" t="s">
        <v>81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40" spans="1:11" ht="20" customHeight="1">
      <c r="B40" s="3"/>
      <c r="C40" s="4"/>
      <c r="D40" s="5" t="s">
        <v>54</v>
      </c>
      <c r="E40" s="5"/>
      <c r="F40" s="85" t="str">
        <f>F5</f>
        <v>郭燕雷</v>
      </c>
      <c r="G40" s="85"/>
      <c r="H40" s="5" t="s">
        <v>56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58</v>
      </c>
      <c r="E41" s="8"/>
      <c r="F41" s="87"/>
      <c r="G41" s="87"/>
      <c r="H41" s="8" t="s">
        <v>59</v>
      </c>
      <c r="I41" s="7"/>
      <c r="J41" s="87"/>
      <c r="K41" s="88"/>
    </row>
    <row r="42" spans="1:11" ht="20" customHeight="1">
      <c r="B42" s="6"/>
      <c r="C42" s="7"/>
      <c r="D42" s="8" t="s">
        <v>61</v>
      </c>
      <c r="E42" s="8"/>
      <c r="F42" s="87"/>
      <c r="G42" s="87"/>
      <c r="H42" s="8" t="s">
        <v>62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63</v>
      </c>
      <c r="I43" s="10"/>
      <c r="J43" s="90"/>
      <c r="K43" s="91"/>
    </row>
    <row r="44" spans="1:11" ht="20" customHeight="1"/>
    <row r="45" spans="1:11" ht="20" customHeight="1">
      <c r="B45" s="98"/>
      <c r="C45" s="98"/>
      <c r="D45" s="20" t="s">
        <v>82</v>
      </c>
      <c r="E45" s="98" t="s">
        <v>83</v>
      </c>
      <c r="F45" s="98"/>
      <c r="G45" s="18" t="s">
        <v>84</v>
      </c>
      <c r="H45" s="18" t="s">
        <v>85</v>
      </c>
      <c r="I45" s="104" t="s">
        <v>43</v>
      </c>
      <c r="J45" s="104"/>
      <c r="K45" s="29" t="s">
        <v>69</v>
      </c>
    </row>
    <row r="46" spans="1:11" ht="20" customHeight="1">
      <c r="B46" s="98">
        <v>1</v>
      </c>
      <c r="C46" s="98"/>
      <c r="D46" s="21"/>
      <c r="E46" s="98"/>
      <c r="F46" s="98"/>
      <c r="G46" s="18"/>
      <c r="H46" s="18"/>
      <c r="I46" s="96"/>
      <c r="J46" s="97"/>
      <c r="K46" s="30"/>
    </row>
    <row r="47" spans="1:11" ht="20" customHeight="1">
      <c r="B47" s="98">
        <v>2</v>
      </c>
      <c r="C47" s="98"/>
      <c r="D47" s="21"/>
      <c r="E47" s="98"/>
      <c r="F47" s="98"/>
      <c r="G47" s="18"/>
      <c r="H47" s="18"/>
      <c r="I47" s="96"/>
      <c r="J47" s="97"/>
      <c r="K47" s="30"/>
    </row>
    <row r="48" spans="1:11" ht="20" customHeight="1">
      <c r="B48" s="92" t="s">
        <v>43</v>
      </c>
      <c r="C48" s="99"/>
      <c r="D48" s="99"/>
      <c r="E48" s="99"/>
      <c r="F48" s="93"/>
      <c r="G48" s="19"/>
      <c r="H48" s="19">
        <f>SUM(H31:H47)</f>
        <v>0</v>
      </c>
      <c r="I48" s="100">
        <f>SUM(I46:J47)</f>
        <v>0</v>
      </c>
      <c r="J48" s="101"/>
      <c r="K48" s="26"/>
    </row>
    <row r="49" spans="2:11" ht="20" customHeight="1">
      <c r="B49" s="7" t="s">
        <v>78</v>
      </c>
      <c r="C49" s="7"/>
      <c r="D49" s="7"/>
      <c r="E49" s="7"/>
      <c r="F49" s="7" t="s">
        <v>50</v>
      </c>
      <c r="G49" s="7" t="s">
        <v>80</v>
      </c>
      <c r="H49" s="7"/>
      <c r="I49" s="7"/>
      <c r="J49" s="7" t="s">
        <v>52</v>
      </c>
      <c r="K49" s="7"/>
    </row>
  </sheetData>
  <mergeCells count="59">
    <mergeCell ref="B48:F48"/>
    <mergeCell ref="I48:J48"/>
    <mergeCell ref="D11:D26"/>
    <mergeCell ref="D27:D29"/>
    <mergeCell ref="E22:F26"/>
    <mergeCell ref="E20:F21"/>
    <mergeCell ref="E15:F19"/>
    <mergeCell ref="E11:F14"/>
    <mergeCell ref="B46:C46"/>
    <mergeCell ref="E46:F46"/>
    <mergeCell ref="I46:J46"/>
    <mergeCell ref="B47:C47"/>
    <mergeCell ref="E47:F47"/>
    <mergeCell ref="I47:J47"/>
    <mergeCell ref="F42:G42"/>
    <mergeCell ref="J42:K42"/>
    <mergeCell ref="J43:K43"/>
    <mergeCell ref="B45:C45"/>
    <mergeCell ref="E45:F45"/>
    <mergeCell ref="I45:J45"/>
    <mergeCell ref="A38:K38"/>
    <mergeCell ref="F40:G40"/>
    <mergeCell ref="J40:K40"/>
    <mergeCell ref="F41:G41"/>
    <mergeCell ref="J41:K41"/>
    <mergeCell ref="B30:F30"/>
    <mergeCell ref="I30:J30"/>
    <mergeCell ref="B32:F32"/>
    <mergeCell ref="G32:J32"/>
    <mergeCell ref="B33:F33"/>
    <mergeCell ref="G33:J33"/>
    <mergeCell ref="B28:C28"/>
    <mergeCell ref="E28:F28"/>
    <mergeCell ref="I28:J28"/>
    <mergeCell ref="B29:C29"/>
    <mergeCell ref="E29:F29"/>
    <mergeCell ref="I29:J29"/>
    <mergeCell ref="B26:C26"/>
    <mergeCell ref="I26:J26"/>
    <mergeCell ref="B27:C27"/>
    <mergeCell ref="E27:F27"/>
    <mergeCell ref="I27:J27"/>
    <mergeCell ref="B11:C11"/>
    <mergeCell ref="I11:J11"/>
    <mergeCell ref="B15:C15"/>
    <mergeCell ref="I15:J15"/>
    <mergeCell ref="B20:C20"/>
    <mergeCell ref="I20:J20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2019-05-27T07:18:00Z</cp:lastPrinted>
  <dcterms:created xsi:type="dcterms:W3CDTF">2014-04-15T08:52:00Z</dcterms:created>
  <dcterms:modified xsi:type="dcterms:W3CDTF">2024-11-18T08:40:29Z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F6FCF90C810F4533BF2023B94D2D5512_13</vt:lpwstr>
  </property>
</Properties>
</file>