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DD34F9DA-EDFC-44C0-A9C3-52E39CC2FAF8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北京" sheetId="6" r:id="rId1"/>
    <sheet name="Sheet3" sheetId="16" state="hidden" r:id="rId2"/>
  </sheets>
  <definedNames>
    <definedName name="_xlnm._FilterDatabase" localSheetId="0" hidden="1">北京!$A$20:$H$42</definedName>
    <definedName name="_xlnm.Print_Area" localSheetId="0">北京!$A$1:$G$54</definedName>
  </definedNames>
  <calcPr calcId="181029"/>
</workbook>
</file>

<file path=xl/calcChain.xml><?xml version="1.0" encoding="utf-8"?>
<calcChain xmlns="http://schemas.openxmlformats.org/spreadsheetml/2006/main">
  <c r="D18" i="6" l="1"/>
  <c r="D17" i="6"/>
  <c r="D16" i="6"/>
  <c r="D15" i="6"/>
  <c r="F44" i="6"/>
  <c r="F39" i="6"/>
  <c r="F38" i="6"/>
  <c r="F40" i="6" s="1"/>
  <c r="F37" i="6"/>
  <c r="F21" i="6"/>
  <c r="F23" i="6"/>
  <c r="D10" i="6"/>
  <c r="F22" i="6"/>
  <c r="F26" i="6"/>
  <c r="F27" i="6"/>
  <c r="F28" i="6"/>
  <c r="F29" i="6"/>
  <c r="F32" i="6"/>
  <c r="F33" i="6"/>
  <c r="F34" i="6"/>
  <c r="D18" i="16"/>
  <c r="D11" i="6"/>
  <c r="D12" i="6"/>
  <c r="D13" i="6" l="1"/>
  <c r="C45" i="6"/>
  <c r="F45" i="6" l="1"/>
  <c r="F46" i="6" s="1"/>
  <c r="D14" i="6" s="1"/>
  <c r="C49" i="6" l="1"/>
  <c r="F49" i="6" s="1"/>
  <c r="F50" i="6" s="1"/>
</calcChain>
</file>

<file path=xl/sharedStrings.xml><?xml version="1.0" encoding="utf-8"?>
<sst xmlns="http://schemas.openxmlformats.org/spreadsheetml/2006/main" count="156" uniqueCount="104">
  <si>
    <t>Both in EN &amp; CN</t>
  </si>
  <si>
    <t>Project Name:</t>
  </si>
  <si>
    <r>
      <rPr>
        <sz val="11"/>
        <rFont val="BMW Group Condensed"/>
        <family val="1"/>
      </rPr>
      <t xml:space="preserve">2023 </t>
    </r>
    <r>
      <rPr>
        <sz val="11"/>
        <rFont val="宋体"/>
        <family val="3"/>
        <charset val="134"/>
      </rPr>
      <t>宝马企业，机构，外交及二手车销售部门例会</t>
    </r>
  </si>
  <si>
    <t>Project Date:</t>
  </si>
  <si>
    <t>Quotation Date:</t>
  </si>
  <si>
    <t>Agency Name:</t>
  </si>
  <si>
    <t>COMFORT INTERNATIONAL M.I.C.E. SERVICE CO.,LTD.</t>
  </si>
  <si>
    <t>Agency Address:</t>
  </si>
  <si>
    <t>Rm.1510 No.13 Nongzhanguan South Rd, Chaoyang District, Beijing</t>
  </si>
  <si>
    <t>Contact Info.:</t>
  </si>
  <si>
    <t>Tanya / 15614419726 / lisitian@cct.cn</t>
  </si>
  <si>
    <r>
      <rPr>
        <sz val="11"/>
        <color rgb="FFFF0000"/>
        <rFont val="BMW Group Condensed"/>
        <family val="1"/>
      </rPr>
      <t xml:space="preserve">Remark:  Please vendor don't revise this template include all remarks or description
</t>
    </r>
    <r>
      <rPr>
        <sz val="11"/>
        <color rgb="FFFF0000"/>
        <rFont val="宋体"/>
        <family val="3"/>
        <charset val="134"/>
      </rPr>
      <t>请竞标的供应商不要对此模板进行任何的修改</t>
    </r>
  </si>
  <si>
    <t>Item
项目</t>
  </si>
  <si>
    <t>Budget(RMB)
预算（人民币）</t>
  </si>
  <si>
    <t>Remark
备注</t>
  </si>
  <si>
    <t>Description
描述</t>
  </si>
  <si>
    <t>A</t>
  </si>
  <si>
    <t>Meeting Package
会议包价</t>
  </si>
  <si>
    <t>B</t>
  </si>
  <si>
    <t>Transportation
交通</t>
  </si>
  <si>
    <t>Accommodation 
住宿</t>
  </si>
  <si>
    <t>Dinner Fee
晚餐</t>
  </si>
  <si>
    <t>Service Charge 
服务费</t>
  </si>
  <si>
    <r>
      <t xml:space="preserve">Vat
</t>
    </r>
    <r>
      <rPr>
        <b/>
        <sz val="11"/>
        <color indexed="8"/>
        <rFont val="宋体"/>
        <family val="3"/>
        <charset val="134"/>
      </rPr>
      <t>增值税税金</t>
    </r>
  </si>
  <si>
    <r>
      <t>GRAND- Total</t>
    </r>
    <r>
      <rPr>
        <b/>
        <sz val="12"/>
        <color indexed="8"/>
        <rFont val="宋体"/>
        <family val="3"/>
        <charset val="134"/>
      </rPr>
      <t>共计</t>
    </r>
    <r>
      <rPr>
        <b/>
        <sz val="12"/>
        <color indexed="8"/>
        <rFont val="BMW Group Condensed"/>
        <family val="1"/>
      </rPr>
      <t>(Business Tax included)</t>
    </r>
  </si>
  <si>
    <t>DETAILS</t>
  </si>
  <si>
    <t>A.Meeting Package
会议包价</t>
  </si>
  <si>
    <t>Unit Price (RMB)
单价（人民币）</t>
  </si>
  <si>
    <t>No. of days
天数</t>
  </si>
  <si>
    <t>QTY
人数</t>
  </si>
  <si>
    <t>Total Price (RMB)
总价（人民币）</t>
  </si>
  <si>
    <t>Venue</t>
  </si>
  <si>
    <t>Tea break</t>
  </si>
  <si>
    <t>酒店茶歇</t>
  </si>
  <si>
    <r>
      <rPr>
        <b/>
        <sz val="10"/>
        <color rgb="FF000000"/>
        <rFont val="BMW Group Condensed"/>
        <family val="1"/>
      </rPr>
      <t>A. Meeting Package</t>
    </r>
    <r>
      <rPr>
        <b/>
        <sz val="10"/>
        <color rgb="FF000000"/>
        <rFont val="宋体"/>
        <family val="3"/>
        <charset val="134"/>
      </rPr>
      <t>会议包价</t>
    </r>
  </si>
  <si>
    <t>B.Transportation
交通</t>
  </si>
  <si>
    <t>Guests air ticket</t>
  </si>
  <si>
    <t>Agency Staff working on site traffic</t>
  </si>
  <si>
    <t>Agency Staff working on site traffic within the city</t>
  </si>
  <si>
    <t>工作人员市内交通</t>
  </si>
  <si>
    <t>B.Transportation交通</t>
  </si>
  <si>
    <t>C.Accommodation 
住宿</t>
  </si>
  <si>
    <t>Guests hotel</t>
  </si>
  <si>
    <t>Agency Staff hotel</t>
  </si>
  <si>
    <t>C.Accommodation住宿</t>
  </si>
  <si>
    <t>D.Dinner Fee
晚餐</t>
  </si>
  <si>
    <t>Guests dinner</t>
  </si>
  <si>
    <t>Drink</t>
  </si>
  <si>
    <t>Agency meal charges</t>
  </si>
  <si>
    <t>工作人员餐费</t>
  </si>
  <si>
    <t>D.Dinner Fee晚餐</t>
  </si>
  <si>
    <t>No. of item
次数</t>
  </si>
  <si>
    <t>QTY
数量</t>
  </si>
  <si>
    <t>F.Service Charge
服务费</t>
  </si>
  <si>
    <t>人员费用</t>
  </si>
  <si>
    <t>工作人员</t>
  </si>
  <si>
    <t>Service Charge 服务费</t>
  </si>
  <si>
    <t>F. Service Charge 服务费</t>
  </si>
  <si>
    <t>G.Vat
增值税税金</t>
  </si>
  <si>
    <t>Vat
增值税税金</t>
  </si>
  <si>
    <t>G.  Vat
增值税税金</t>
  </si>
  <si>
    <t>Workshop</t>
  </si>
  <si>
    <t>Date</t>
  </si>
  <si>
    <t>Venue(Plan)</t>
  </si>
  <si>
    <t>Participant</t>
  </si>
  <si>
    <t>Duration
(Day)</t>
  </si>
  <si>
    <t>Remark</t>
  </si>
  <si>
    <t>New Dealer Orientation Apr
新经销商售后质量研讨会 4月</t>
  </si>
  <si>
    <t>Apr</t>
  </si>
  <si>
    <t>Beijing</t>
  </si>
  <si>
    <t>New Dealer Orientation Jun 
新经销商售后质量研讨会 6月</t>
  </si>
  <si>
    <t>Jun</t>
  </si>
  <si>
    <t xml:space="preserve">Customer Board  Workshop Apr  
客户导向研讨会  4月 </t>
  </si>
  <si>
    <t>Customer Centricity BP Workshop Nov 
客户导向"经销商好事例"研讨会  11月</t>
  </si>
  <si>
    <t>Nov</t>
  </si>
  <si>
    <t>Cover the accommodation and transportation fee for 35 Dealer participants</t>
  </si>
  <si>
    <t>APA Project Meeting Mar
流程明检项目会议 3月</t>
  </si>
  <si>
    <t>Mar</t>
  </si>
  <si>
    <t>Shanghai</t>
  </si>
  <si>
    <t>APA Project Meeting Sep
流程明检项目会议 9月</t>
  </si>
  <si>
    <t>Sep</t>
  </si>
  <si>
    <t xml:space="preserve">CSI &amp; Process Cross Regional workshop  May 
客户满意度和流程质量跨区研讨会 5月 </t>
  </si>
  <si>
    <t>May</t>
  </si>
  <si>
    <t xml:space="preserve">CSI &amp; Process Cross Regional workshop  Jun
客户满意度和流程质量跨区研讨会 6月   </t>
  </si>
  <si>
    <t>Guangzhou</t>
  </si>
  <si>
    <t xml:space="preserve">CSI &amp; Process Cross Regional workshop  Jul 
客户满意度和流程质量跨区研讨会 7月 </t>
  </si>
  <si>
    <t>Jul</t>
  </si>
  <si>
    <t>Hangzhou</t>
  </si>
  <si>
    <t xml:space="preserve">CSI &amp; Process Cross Regional workshop  Aug
客户满意度和流程质量跨区研讨会 8月 </t>
  </si>
  <si>
    <t>Aug</t>
  </si>
  <si>
    <t xml:space="preserve">CSI &amp; Process Cross Regional workshop Sep
客户满意度和流程质量跨区研讨会 9月 </t>
  </si>
  <si>
    <t>Networkshop Transformation
领创经销商售后流程研讨会</t>
  </si>
  <si>
    <t>Chengdu</t>
  </si>
  <si>
    <t>July</t>
  </si>
  <si>
    <t>Total</t>
  </si>
  <si>
    <t xml:space="preserve">                                                    </t>
    <phoneticPr fontId="27" type="noConversion"/>
  </si>
  <si>
    <t>拉蒂娜·巴西牛排馆
 Latina·Brazilian Steakhouse(官舍店)</t>
    <phoneticPr fontId="27" type="noConversion"/>
  </si>
  <si>
    <t>酒水包价</t>
    <phoneticPr fontId="27" type="noConversion"/>
  </si>
  <si>
    <t>C</t>
    <phoneticPr fontId="27" type="noConversion"/>
  </si>
  <si>
    <t>D</t>
    <phoneticPr fontId="27" type="noConversion"/>
  </si>
  <si>
    <t>E</t>
    <phoneticPr fontId="27" type="noConversion"/>
  </si>
  <si>
    <t>北京希尔顿酒店3F 里程宫A厅：150平米</t>
    <phoneticPr fontId="27" type="noConversion"/>
  </si>
  <si>
    <t>NSC</t>
    <phoneticPr fontId="27" type="noConversion"/>
  </si>
  <si>
    <t>BBA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</si>
</sst>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[$¥-804]#,##0"/>
    <numFmt numFmtId="177" formatCode="0.00_);[Red]\(0.00\)"/>
    <numFmt numFmtId="178" formatCode="yyyy&quot;年&quot;m&quot;月&quot;d&quot;日&quot;;@"/>
    <numFmt numFmtId="179" formatCode="yyyy/m/d;@"/>
    <numFmt numFmtId="180" formatCode="&quot;￥&quot;#,##0.00_);[Red]\(&quot;￥&quot;#,##0.00\)"/>
    <numFmt numFmtId="181" formatCode="0_);[Red]\(0\)"/>
  </numFmts>
  <fonts count="28">
    <font>
      <sz val="11"/>
      <color theme="1"/>
      <name val="宋体"/>
      <charset val="134"/>
      <scheme val="minor"/>
    </font>
    <font>
      <sz val="11"/>
      <color theme="0"/>
      <name val="BMW Group Condensed"/>
      <family val="1"/>
    </font>
    <font>
      <sz val="11"/>
      <color theme="1"/>
      <name val="BMW Group Condensed"/>
      <family val="1"/>
    </font>
    <font>
      <sz val="12"/>
      <color indexed="8"/>
      <name val="BMW Group Condensed"/>
      <family val="1"/>
    </font>
    <font>
      <sz val="11"/>
      <color indexed="8"/>
      <name val="BMW Group Condensed"/>
      <family val="1"/>
    </font>
    <font>
      <b/>
      <sz val="15"/>
      <color indexed="8"/>
      <name val="BMW Group Condensed"/>
      <family val="1"/>
    </font>
    <font>
      <sz val="11"/>
      <name val="BMW Group Condensed"/>
      <family val="1"/>
    </font>
    <font>
      <sz val="11"/>
      <color rgb="FFFF0000"/>
      <name val="BMW Group Condensed"/>
      <family val="1"/>
    </font>
    <font>
      <b/>
      <sz val="10"/>
      <color indexed="9"/>
      <name val="BMW Group Condensed"/>
      <family val="1"/>
    </font>
    <font>
      <b/>
      <sz val="10"/>
      <color indexed="8"/>
      <name val="BMW Group Condensed"/>
      <family val="1"/>
    </font>
    <font>
      <sz val="10"/>
      <color indexed="8"/>
      <name val="BMW Group Condensed"/>
      <family val="1"/>
    </font>
    <font>
      <b/>
      <sz val="11"/>
      <color indexed="8"/>
      <name val="BMW Group Condensed"/>
      <family val="1"/>
    </font>
    <font>
      <b/>
      <sz val="12"/>
      <color indexed="8"/>
      <name val="BMW Group Condensed"/>
      <family val="1"/>
    </font>
    <font>
      <sz val="16"/>
      <color indexed="8"/>
      <name val="BMW Group Condensed"/>
      <family val="1"/>
    </font>
    <font>
      <sz val="9"/>
      <name val="BMW Group Condensed"/>
      <family val="1"/>
    </font>
    <font>
      <sz val="10"/>
      <color rgb="FF000000"/>
      <name val="宋体"/>
      <family val="3"/>
      <charset val="134"/>
    </font>
    <font>
      <b/>
      <sz val="10"/>
      <color rgb="FF000000"/>
      <name val="BMW Group Condensed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4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43" fontId="17" fillId="0" borderId="0" applyFont="0" applyFill="0" applyBorder="0" applyAlignment="0" applyProtection="0">
      <alignment vertical="center"/>
    </xf>
    <xf numFmtId="176" fontId="18" fillId="0" borderId="0"/>
    <xf numFmtId="0" fontId="19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6" fillId="0" borderId="0"/>
    <xf numFmtId="0" fontId="17" fillId="0" borderId="0">
      <alignment vertical="center"/>
    </xf>
    <xf numFmtId="176" fontId="20" fillId="0" borderId="0">
      <protection locked="0"/>
    </xf>
    <xf numFmtId="0" fontId="26" fillId="0" borderId="0"/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6" fillId="0" borderId="0"/>
    <xf numFmtId="43" fontId="17" fillId="0" borderId="0" applyFont="0" applyFill="0" applyBorder="0" applyAlignment="0" applyProtection="0">
      <alignment vertical="center"/>
    </xf>
  </cellStyleXfs>
  <cellXfs count="102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3" borderId="2" xfId="13" applyFont="1" applyFill="1" applyBorder="1" applyAlignment="1">
      <alignment horizontal="left" vertical="center"/>
    </xf>
    <xf numFmtId="0" fontId="6" fillId="3" borderId="3" xfId="13" applyFont="1" applyFill="1" applyBorder="1" applyAlignment="1">
      <alignment horizontal="left" vertical="center"/>
    </xf>
    <xf numFmtId="0" fontId="6" fillId="3" borderId="3" xfId="13" applyFont="1" applyFill="1" applyBorder="1" applyAlignment="1">
      <alignment horizontal="center" vertical="center"/>
    </xf>
    <xf numFmtId="177" fontId="6" fillId="3" borderId="3" xfId="13" applyNumberFormat="1" applyFont="1" applyFill="1" applyBorder="1" applyAlignment="1">
      <alignment horizontal="center" vertical="center"/>
    </xf>
    <xf numFmtId="0" fontId="6" fillId="3" borderId="4" xfId="13" applyFont="1" applyFill="1" applyBorder="1" applyAlignment="1">
      <alignment vertical="center"/>
    </xf>
    <xf numFmtId="0" fontId="6" fillId="0" borderId="5" xfId="7" applyFont="1" applyBorder="1" applyAlignment="1">
      <alignment horizontal="left" vertical="center"/>
    </xf>
    <xf numFmtId="178" fontId="6" fillId="3" borderId="0" xfId="13" applyNumberFormat="1" applyFont="1" applyFill="1" applyAlignment="1">
      <alignment horizontal="left" vertical="center"/>
    </xf>
    <xf numFmtId="0" fontId="6" fillId="3" borderId="0" xfId="13" applyFont="1" applyFill="1" applyAlignment="1">
      <alignment horizontal="left" vertical="center"/>
    </xf>
    <xf numFmtId="0" fontId="6" fillId="3" borderId="0" xfId="13" applyFont="1" applyFill="1" applyAlignment="1">
      <alignment horizontal="center" vertical="center"/>
    </xf>
    <xf numFmtId="177" fontId="6" fillId="3" borderId="0" xfId="13" applyNumberFormat="1" applyFont="1" applyFill="1" applyAlignment="1">
      <alignment horizontal="center" vertical="center"/>
    </xf>
    <xf numFmtId="0" fontId="6" fillId="0" borderId="6" xfId="13" applyFont="1" applyBorder="1" applyAlignment="1">
      <alignment vertical="center"/>
    </xf>
    <xf numFmtId="0" fontId="6" fillId="3" borderId="5" xfId="7" applyFont="1" applyFill="1" applyBorder="1" applyAlignment="1">
      <alignment horizontal="left" vertical="center"/>
    </xf>
    <xf numFmtId="179" fontId="6" fillId="3" borderId="0" xfId="13" applyNumberFormat="1" applyFont="1" applyFill="1" applyAlignment="1">
      <alignment horizontal="left" vertical="center"/>
    </xf>
    <xf numFmtId="0" fontId="6" fillId="3" borderId="6" xfId="13" applyFont="1" applyFill="1" applyBorder="1" applyAlignment="1">
      <alignment vertical="center"/>
    </xf>
    <xf numFmtId="0" fontId="6" fillId="3" borderId="5" xfId="13" applyFont="1" applyFill="1" applyBorder="1" applyAlignment="1">
      <alignment vertical="center" wrapText="1"/>
    </xf>
    <xf numFmtId="0" fontId="6" fillId="3" borderId="0" xfId="13" applyFont="1" applyFill="1" applyAlignment="1">
      <alignment vertical="center" wrapText="1"/>
    </xf>
    <xf numFmtId="0" fontId="6" fillId="3" borderId="0" xfId="13" applyFont="1" applyFill="1" applyAlignment="1">
      <alignment horizontal="left" vertical="center" wrapText="1"/>
    </xf>
    <xf numFmtId="0" fontId="6" fillId="3" borderId="6" xfId="13" applyFont="1" applyFill="1" applyBorder="1" applyAlignment="1">
      <alignment vertical="center" wrapText="1"/>
    </xf>
    <xf numFmtId="0" fontId="6" fillId="3" borderId="0" xfId="13" applyFont="1" applyFill="1" applyAlignment="1">
      <alignment vertical="center"/>
    </xf>
    <xf numFmtId="0" fontId="6" fillId="3" borderId="5" xfId="13" applyFont="1" applyFill="1" applyBorder="1" applyAlignment="1">
      <alignment vertical="center"/>
    </xf>
    <xf numFmtId="0" fontId="8" fillId="4" borderId="10" xfId="10" applyFont="1" applyFill="1" applyBorder="1" applyAlignment="1">
      <alignment horizontal="center" vertical="center" wrapText="1"/>
    </xf>
    <xf numFmtId="0" fontId="8" fillId="4" borderId="1" xfId="10" applyFont="1" applyFill="1" applyBorder="1" applyAlignment="1">
      <alignment horizontal="center" vertical="center" wrapText="1"/>
    </xf>
    <xf numFmtId="0" fontId="8" fillId="4" borderId="11" xfId="10" applyFont="1" applyFill="1" applyBorder="1" applyAlignment="1">
      <alignment horizontal="center" vertical="center" wrapText="1"/>
    </xf>
    <xf numFmtId="0" fontId="9" fillId="0" borderId="10" xfId="10" applyFont="1" applyBorder="1" applyAlignment="1">
      <alignment horizontal="center" vertical="center" wrapText="1"/>
    </xf>
    <xf numFmtId="40" fontId="9" fillId="0" borderId="1" xfId="3" applyNumberFormat="1" applyFont="1" applyBorder="1" applyAlignment="1">
      <alignment vertical="center" wrapText="1"/>
    </xf>
    <xf numFmtId="0" fontId="10" fillId="0" borderId="11" xfId="11" applyFont="1" applyBorder="1" applyAlignment="1">
      <alignment vertical="center" wrapText="1"/>
    </xf>
    <xf numFmtId="40" fontId="12" fillId="0" borderId="1" xfId="3" applyNumberFormat="1" applyFont="1" applyBorder="1" applyAlignment="1">
      <alignment vertical="center" wrapText="1"/>
    </xf>
    <xf numFmtId="0" fontId="3" fillId="0" borderId="11" xfId="11" applyFont="1" applyBorder="1" applyAlignment="1">
      <alignment vertical="center" wrapText="1"/>
    </xf>
    <xf numFmtId="40" fontId="12" fillId="6" borderId="1" xfId="10" applyNumberFormat="1" applyFont="1" applyFill="1" applyBorder="1" applyAlignment="1">
      <alignment vertical="center" wrapText="1"/>
    </xf>
    <xf numFmtId="180" fontId="12" fillId="6" borderId="11" xfId="1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81" fontId="10" fillId="3" borderId="16" xfId="0" applyNumberFormat="1" applyFont="1" applyFill="1" applyBorder="1" applyAlignment="1">
      <alignment horizontal="center" vertical="center"/>
    </xf>
    <xf numFmtId="40" fontId="8" fillId="4" borderId="1" xfId="1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0" fillId="7" borderId="10" xfId="10" applyFont="1" applyFill="1" applyBorder="1" applyAlignment="1">
      <alignment horizontal="left" vertical="center" wrapText="1"/>
    </xf>
    <xf numFmtId="40" fontId="10" fillId="0" borderId="1" xfId="3" applyNumberFormat="1" applyFont="1" applyBorder="1" applyAlignment="1">
      <alignment vertical="center" wrapText="1"/>
    </xf>
    <xf numFmtId="0" fontId="10" fillId="7" borderId="1" xfId="10" applyFont="1" applyFill="1" applyBorder="1" applyAlignment="1">
      <alignment horizontal="center" vertical="center" wrapText="1"/>
    </xf>
    <xf numFmtId="40" fontId="10" fillId="7" borderId="1" xfId="10" applyNumberFormat="1" applyFont="1" applyFill="1" applyBorder="1" applyAlignment="1">
      <alignment horizontal="right" vertical="center" wrapText="1"/>
    </xf>
    <xf numFmtId="0" fontId="15" fillId="7" borderId="11" xfId="12" applyFont="1" applyFill="1" applyBorder="1" applyAlignment="1">
      <alignment horizontal="left" vertical="center" wrapText="1"/>
    </xf>
    <xf numFmtId="40" fontId="9" fillId="6" borderId="1" xfId="10" applyNumberFormat="1" applyFont="1" applyFill="1" applyBorder="1" applyAlignment="1">
      <alignment horizontal="right" vertical="center" wrapText="1"/>
    </xf>
    <xf numFmtId="40" fontId="9" fillId="6" borderId="11" xfId="10" applyNumberFormat="1" applyFont="1" applyFill="1" applyBorder="1" applyAlignment="1">
      <alignment horizontal="right" vertical="center" wrapText="1"/>
    </xf>
    <xf numFmtId="0" fontId="15" fillId="7" borderId="11" xfId="12" applyFont="1" applyFill="1" applyBorder="1" applyAlignment="1">
      <alignment vertical="center" wrapText="1"/>
    </xf>
    <xf numFmtId="0" fontId="10" fillId="0" borderId="10" xfId="10" applyFont="1" applyBorder="1" applyAlignment="1">
      <alignment horizontal="center" vertical="center" wrapText="1"/>
    </xf>
    <xf numFmtId="0" fontId="15" fillId="0" borderId="1" xfId="10" applyFont="1" applyBorder="1" applyAlignment="1">
      <alignment horizontal="left" vertical="center" wrapText="1"/>
    </xf>
    <xf numFmtId="0" fontId="10" fillId="0" borderId="1" xfId="10" applyFont="1" applyBorder="1" applyAlignment="1">
      <alignment horizontal="left" vertical="center" wrapText="1"/>
    </xf>
    <xf numFmtId="40" fontId="10" fillId="0" borderId="1" xfId="10" applyNumberFormat="1" applyFont="1" applyBorder="1" applyAlignment="1">
      <alignment horizontal="right" vertical="center" wrapText="1"/>
    </xf>
    <xf numFmtId="0" fontId="10" fillId="0" borderId="1" xfId="10" applyFont="1" applyBorder="1" applyAlignment="1">
      <alignment horizontal="center" vertical="center" wrapText="1"/>
    </xf>
    <xf numFmtId="9" fontId="10" fillId="8" borderId="1" xfId="10" applyNumberFormat="1" applyFont="1" applyFill="1" applyBorder="1" applyAlignment="1">
      <alignment horizontal="center" vertical="center" wrapText="1"/>
    </xf>
    <xf numFmtId="0" fontId="10" fillId="0" borderId="11" xfId="10" applyFont="1" applyBorder="1" applyAlignment="1">
      <alignment horizontal="left" vertical="center" wrapText="1"/>
    </xf>
    <xf numFmtId="9" fontId="10" fillId="0" borderId="1" xfId="10" applyNumberFormat="1" applyFont="1" applyBorder="1" applyAlignment="1">
      <alignment horizontal="center" vertical="center" wrapText="1"/>
    </xf>
    <xf numFmtId="40" fontId="9" fillId="6" borderId="19" xfId="10" applyNumberFormat="1" applyFont="1" applyFill="1" applyBorder="1" applyAlignment="1">
      <alignment horizontal="right" vertical="center" wrapText="1"/>
    </xf>
    <xf numFmtId="40" fontId="9" fillId="6" borderId="20" xfId="10" applyNumberFormat="1" applyFont="1" applyFill="1" applyBorder="1" applyAlignment="1">
      <alignment horizontal="right" vertical="center" wrapText="1"/>
    </xf>
    <xf numFmtId="0" fontId="9" fillId="0" borderId="5" xfId="10" applyFont="1" applyBorder="1" applyAlignment="1">
      <alignment horizontal="center" vertical="center" wrapText="1"/>
    </xf>
    <xf numFmtId="0" fontId="9" fillId="0" borderId="0" xfId="10" applyFont="1" applyAlignment="1">
      <alignment horizontal="center" vertical="center" wrapText="1"/>
    </xf>
    <xf numFmtId="0" fontId="9" fillId="0" borderId="6" xfId="10" applyFont="1" applyBorder="1" applyAlignment="1">
      <alignment horizontal="center" vertical="center" wrapText="1"/>
    </xf>
    <xf numFmtId="0" fontId="9" fillId="5" borderId="18" xfId="11" applyFont="1" applyFill="1" applyBorder="1" applyAlignment="1">
      <alignment vertical="center" wrapText="1"/>
    </xf>
    <xf numFmtId="0" fontId="9" fillId="5" borderId="19" xfId="11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3" borderId="14" xfId="11" applyFont="1" applyFill="1" applyBorder="1">
      <alignment vertical="center"/>
    </xf>
    <xf numFmtId="0" fontId="4" fillId="0" borderId="15" xfId="0" applyFont="1" applyBorder="1" applyAlignment="1">
      <alignment vertical="center"/>
    </xf>
    <xf numFmtId="0" fontId="9" fillId="0" borderId="15" xfId="10" applyFont="1" applyBorder="1" applyAlignment="1">
      <alignment horizontal="center" vertical="center" wrapText="1"/>
    </xf>
    <xf numFmtId="0" fontId="9" fillId="0" borderId="16" xfId="10" applyFont="1" applyBorder="1" applyAlignment="1">
      <alignment horizontal="center" vertical="center" wrapText="1"/>
    </xf>
    <xf numFmtId="0" fontId="9" fillId="5" borderId="10" xfId="11" applyFont="1" applyFill="1" applyBorder="1">
      <alignment vertical="center"/>
    </xf>
    <xf numFmtId="0" fontId="9" fillId="5" borderId="1" xfId="11" applyFont="1" applyFill="1" applyBorder="1">
      <alignment vertical="center"/>
    </xf>
    <xf numFmtId="0" fontId="9" fillId="5" borderId="10" xfId="11" applyFont="1" applyFill="1" applyBorder="1" applyAlignment="1">
      <alignment vertical="center" wrapText="1"/>
    </xf>
    <xf numFmtId="0" fontId="11" fillId="0" borderId="14" xfId="11" applyFont="1" applyBorder="1" applyAlignment="1">
      <alignment horizontal="center" vertical="center" wrapText="1"/>
    </xf>
    <xf numFmtId="0" fontId="11" fillId="0" borderId="15" xfId="11" applyFont="1" applyBorder="1" applyAlignment="1">
      <alignment horizontal="center" vertical="center" wrapText="1"/>
    </xf>
    <xf numFmtId="0" fontId="11" fillId="0" borderId="13" xfId="11" applyFont="1" applyBorder="1" applyAlignment="1">
      <alignment horizontal="center" vertical="center" wrapText="1"/>
    </xf>
    <xf numFmtId="40" fontId="11" fillId="3" borderId="12" xfId="3" applyNumberFormat="1" applyFont="1" applyFill="1" applyBorder="1" applyAlignment="1">
      <alignment horizontal="right" vertical="center" wrapText="1"/>
    </xf>
    <xf numFmtId="40" fontId="11" fillId="3" borderId="13" xfId="3" applyNumberFormat="1" applyFont="1" applyFill="1" applyBorder="1" applyAlignment="1">
      <alignment horizontal="right" vertical="center" wrapText="1"/>
    </xf>
    <xf numFmtId="0" fontId="12" fillId="5" borderId="10" xfId="11" applyFont="1" applyFill="1" applyBorder="1" applyAlignment="1">
      <alignment horizontal="center" vertical="center" wrapText="1"/>
    </xf>
    <xf numFmtId="0" fontId="12" fillId="5" borderId="1" xfId="11" applyFont="1" applyFill="1" applyBorder="1" applyAlignment="1">
      <alignment horizontal="center" vertical="center"/>
    </xf>
    <xf numFmtId="40" fontId="12" fillId="6" borderId="1" xfId="14" applyNumberFormat="1" applyFont="1" applyFill="1" applyBorder="1" applyAlignment="1">
      <alignment horizontal="right" vertical="center" wrapText="1"/>
    </xf>
    <xf numFmtId="0" fontId="16" fillId="5" borderId="10" xfId="11" applyFont="1" applyFill="1" applyBorder="1">
      <alignment vertical="center"/>
    </xf>
    <xf numFmtId="0" fontId="9" fillId="0" borderId="1" xfId="11" applyFont="1" applyBorder="1" applyAlignment="1">
      <alignment horizontal="left" vertical="center" wrapText="1"/>
    </xf>
    <xf numFmtId="0" fontId="9" fillId="0" borderId="1" xfId="11" applyFont="1" applyBorder="1" applyAlignment="1">
      <alignment horizontal="left" vertical="center"/>
    </xf>
    <xf numFmtId="40" fontId="10" fillId="3" borderId="1" xfId="3" applyNumberFormat="1" applyFont="1" applyFill="1" applyBorder="1" applyAlignment="1">
      <alignment horizontal="right" vertical="center" wrapText="1"/>
    </xf>
    <xf numFmtId="0" fontId="9" fillId="0" borderId="12" xfId="11" applyFont="1" applyBorder="1" applyAlignment="1">
      <alignment horizontal="left" vertical="center" wrapText="1"/>
    </xf>
    <xf numFmtId="0" fontId="9" fillId="0" borderId="13" xfId="11" applyFont="1" applyBorder="1" applyAlignment="1">
      <alignment horizontal="left" vertical="center" wrapText="1"/>
    </xf>
    <xf numFmtId="40" fontId="10" fillId="3" borderId="12" xfId="3" applyNumberFormat="1" applyFont="1" applyFill="1" applyBorder="1" applyAlignment="1">
      <alignment horizontal="right" vertical="center" wrapText="1"/>
    </xf>
    <xf numFmtId="40" fontId="10" fillId="3" borderId="13" xfId="3" applyNumberFormat="1" applyFont="1" applyFill="1" applyBorder="1" applyAlignment="1">
      <alignment horizontal="right" vertical="center" wrapText="1"/>
    </xf>
    <xf numFmtId="0" fontId="5" fillId="3" borderId="2" xfId="11" applyFont="1" applyFill="1" applyBorder="1" applyAlignment="1">
      <alignment horizontal="left" vertical="center"/>
    </xf>
    <xf numFmtId="0" fontId="5" fillId="3" borderId="3" xfId="11" applyFont="1" applyFill="1" applyBorder="1" applyAlignment="1">
      <alignment horizontal="left" vertical="center"/>
    </xf>
    <xf numFmtId="0" fontId="5" fillId="3" borderId="4" xfId="11" applyFont="1" applyFill="1" applyBorder="1" applyAlignment="1">
      <alignment horizontal="left" vertical="center"/>
    </xf>
    <xf numFmtId="0" fontId="7" fillId="3" borderId="7" xfId="7" applyFont="1" applyFill="1" applyBorder="1" applyAlignment="1">
      <alignment horizontal="left" vertical="center" wrapText="1"/>
    </xf>
    <xf numFmtId="0" fontId="7" fillId="3" borderId="8" xfId="7" applyFont="1" applyFill="1" applyBorder="1" applyAlignment="1">
      <alignment horizontal="left" vertical="center" wrapText="1"/>
    </xf>
    <xf numFmtId="0" fontId="7" fillId="3" borderId="9" xfId="7" applyFont="1" applyFill="1" applyBorder="1" applyAlignment="1">
      <alignment horizontal="left" vertical="center" wrapText="1"/>
    </xf>
    <xf numFmtId="0" fontId="8" fillId="4" borderId="1" xfId="10" applyFont="1" applyFill="1" applyBorder="1" applyAlignment="1">
      <alignment horizontal="center" vertical="center" wrapText="1"/>
    </xf>
  </cellXfs>
  <cellStyles count="15">
    <cellStyle name="Normal 2" xfId="6" xr:uid="{00000000-0005-0000-0000-000036000000}"/>
    <cellStyle name="Normal 2 2" xfId="4" xr:uid="{00000000-0005-0000-0000-000034000000}"/>
    <cellStyle name="Normal 2 3" xfId="9" xr:uid="{00000000-0005-0000-0000-000039000000}"/>
    <cellStyle name="Normal 3" xfId="8" xr:uid="{00000000-0005-0000-0000-000038000000}"/>
    <cellStyle name="Normal 3 7" xfId="5" xr:uid="{00000000-0005-0000-0000-000035000000}"/>
    <cellStyle name="Normal_mck_ceocircle_20060228 2" xfId="2" xr:uid="{00000000-0005-0000-0000-000032000000}"/>
    <cellStyle name="Normal_Sheet1" xfId="10" xr:uid="{00000000-0005-0000-0000-00003A000000}"/>
    <cellStyle name="常规" xfId="0" builtinId="0"/>
    <cellStyle name="常规 14" xfId="11" xr:uid="{00000000-0005-0000-0000-00003B000000}"/>
    <cellStyle name="常规 14 2" xfId="12" xr:uid="{00000000-0005-0000-0000-00003C000000}"/>
    <cellStyle name="常规 2" xfId="13" xr:uid="{00000000-0005-0000-0000-00003D000000}"/>
    <cellStyle name="常规 3 3" xfId="7" xr:uid="{00000000-0005-0000-0000-000037000000}"/>
    <cellStyle name="常规 9" xfId="3" xr:uid="{00000000-0005-0000-0000-000033000000}"/>
    <cellStyle name="千位分隔 2 2" xfId="14" xr:uid="{00000000-0005-0000-0000-00003E000000}"/>
    <cellStyle name="千位分隔 2 2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showGridLines="0" tabSelected="1" view="pageBreakPreview" zoomScale="70" zoomScaleNormal="90" zoomScaleSheetLayoutView="70" workbookViewId="0">
      <selection activeCell="F57" sqref="F57"/>
    </sheetView>
  </sheetViews>
  <sheetFormatPr defaultColWidth="9" defaultRowHeight="30" customHeight="1"/>
  <cols>
    <col min="1" max="1" width="21" style="9" customWidth="1"/>
    <col min="2" max="2" width="51" style="9" customWidth="1"/>
    <col min="3" max="3" width="18.07421875" style="9" customWidth="1"/>
    <col min="4" max="5" width="12.84375" style="9" customWidth="1"/>
    <col min="6" max="6" width="18.07421875" style="9" customWidth="1"/>
    <col min="7" max="7" width="55.23046875" style="9" customWidth="1"/>
    <col min="8" max="8" width="15.3828125" style="9" customWidth="1"/>
    <col min="9" max="16384" width="9" style="9"/>
  </cols>
  <sheetData>
    <row r="1" spans="1:7" ht="30" customHeight="1">
      <c r="A1" s="95" t="s">
        <v>0</v>
      </c>
      <c r="B1" s="96"/>
      <c r="C1" s="96"/>
      <c r="D1" s="96"/>
      <c r="E1" s="96"/>
      <c r="F1" s="96"/>
      <c r="G1" s="97"/>
    </row>
    <row r="2" spans="1:7" ht="30" customHeight="1">
      <c r="A2" s="10" t="s">
        <v>1</v>
      </c>
      <c r="B2" s="11" t="s">
        <v>2</v>
      </c>
      <c r="C2" s="11"/>
      <c r="D2" s="12"/>
      <c r="E2" s="12"/>
      <c r="F2" s="13"/>
      <c r="G2" s="14"/>
    </row>
    <row r="3" spans="1:7" ht="30" customHeight="1">
      <c r="A3" s="15" t="s">
        <v>3</v>
      </c>
      <c r="B3" s="16">
        <v>45266</v>
      </c>
      <c r="C3" s="17"/>
      <c r="D3" s="18"/>
      <c r="E3" s="18"/>
      <c r="F3" s="19"/>
      <c r="G3" s="20"/>
    </row>
    <row r="4" spans="1:7" ht="30" customHeight="1">
      <c r="A4" s="21" t="s">
        <v>4</v>
      </c>
      <c r="B4" s="22">
        <v>45239</v>
      </c>
      <c r="C4" s="17"/>
      <c r="D4" s="18"/>
      <c r="E4" s="18"/>
      <c r="F4" s="19"/>
      <c r="G4" s="23"/>
    </row>
    <row r="5" spans="1:7" ht="30" customHeight="1">
      <c r="A5" s="24" t="s">
        <v>5</v>
      </c>
      <c r="B5" s="17" t="s">
        <v>6</v>
      </c>
      <c r="C5" s="25"/>
      <c r="D5" s="25"/>
      <c r="E5" s="25"/>
      <c r="F5" s="26"/>
      <c r="G5" s="27"/>
    </row>
    <row r="6" spans="1:7" ht="30" customHeight="1">
      <c r="A6" s="24" t="s">
        <v>7</v>
      </c>
      <c r="B6" s="28" t="s">
        <v>8</v>
      </c>
      <c r="C6" s="25"/>
      <c r="D6" s="25"/>
      <c r="E6" s="25"/>
      <c r="F6" s="25"/>
      <c r="G6" s="27"/>
    </row>
    <row r="7" spans="1:7" ht="30" customHeight="1">
      <c r="A7" s="29" t="s">
        <v>9</v>
      </c>
      <c r="B7" s="28" t="s">
        <v>10</v>
      </c>
      <c r="C7" s="28"/>
      <c r="D7" s="28"/>
      <c r="E7" s="28"/>
      <c r="F7" s="28"/>
      <c r="G7" s="23"/>
    </row>
    <row r="8" spans="1:7" ht="30" customHeight="1">
      <c r="A8" s="98" t="s">
        <v>11</v>
      </c>
      <c r="B8" s="99"/>
      <c r="C8" s="99"/>
      <c r="D8" s="99"/>
      <c r="E8" s="99"/>
      <c r="F8" s="99"/>
      <c r="G8" s="100"/>
    </row>
    <row r="9" spans="1:7" ht="40" customHeight="1">
      <c r="A9" s="30"/>
      <c r="B9" s="101" t="s">
        <v>12</v>
      </c>
      <c r="C9" s="101"/>
      <c r="D9" s="101" t="s">
        <v>13</v>
      </c>
      <c r="E9" s="101"/>
      <c r="F9" s="31" t="s">
        <v>14</v>
      </c>
      <c r="G9" s="32" t="s">
        <v>15</v>
      </c>
    </row>
    <row r="10" spans="1:7" ht="30" customHeight="1">
      <c r="A10" s="33" t="s">
        <v>16</v>
      </c>
      <c r="B10" s="88" t="s">
        <v>17</v>
      </c>
      <c r="C10" s="89"/>
      <c r="D10" s="90">
        <f>F23</f>
        <v>16000</v>
      </c>
      <c r="E10" s="90"/>
      <c r="F10" s="34"/>
      <c r="G10" s="35"/>
    </row>
    <row r="11" spans="1:7" ht="30" customHeight="1">
      <c r="A11" s="33" t="s">
        <v>18</v>
      </c>
      <c r="B11" s="88" t="s">
        <v>19</v>
      </c>
      <c r="C11" s="89"/>
      <c r="D11" s="90">
        <f>F29</f>
        <v>200</v>
      </c>
      <c r="E11" s="90"/>
      <c r="F11" s="34"/>
      <c r="G11" s="35"/>
    </row>
    <row r="12" spans="1:7" ht="30" customHeight="1">
      <c r="A12" s="33" t="s">
        <v>98</v>
      </c>
      <c r="B12" s="91" t="s">
        <v>20</v>
      </c>
      <c r="C12" s="92"/>
      <c r="D12" s="93">
        <f>F34</f>
        <v>0</v>
      </c>
      <c r="E12" s="94"/>
      <c r="F12" s="34"/>
      <c r="G12" s="35"/>
    </row>
    <row r="13" spans="1:7" ht="30" customHeight="1">
      <c r="A13" s="33" t="s">
        <v>99</v>
      </c>
      <c r="B13" s="91" t="s">
        <v>21</v>
      </c>
      <c r="C13" s="92"/>
      <c r="D13" s="90">
        <f>F40</f>
        <v>25820</v>
      </c>
      <c r="E13" s="90"/>
      <c r="F13" s="34"/>
      <c r="G13" s="35"/>
    </row>
    <row r="14" spans="1:7" ht="30" customHeight="1">
      <c r="A14" s="33" t="s">
        <v>100</v>
      </c>
      <c r="B14" s="88" t="s">
        <v>22</v>
      </c>
      <c r="C14" s="89"/>
      <c r="D14" s="90">
        <f>F46</f>
        <v>5522</v>
      </c>
      <c r="E14" s="90"/>
      <c r="F14" s="34"/>
      <c r="G14" s="35"/>
    </row>
    <row r="15" spans="1:7" s="8" customFormat="1" ht="38.049999999999997" customHeight="1">
      <c r="A15" s="79" t="s">
        <v>103</v>
      </c>
      <c r="B15" s="80"/>
      <c r="C15" s="81"/>
      <c r="D15" s="82">
        <f>SUM(D10:E14)*78%</f>
        <v>37082.76</v>
      </c>
      <c r="E15" s="83"/>
      <c r="F15" s="36"/>
      <c r="G15" s="37" t="s">
        <v>95</v>
      </c>
    </row>
    <row r="16" spans="1:7" s="8" customFormat="1" ht="38.049999999999997" customHeight="1">
      <c r="A16" s="79" t="s">
        <v>102</v>
      </c>
      <c r="B16" s="80"/>
      <c r="C16" s="81"/>
      <c r="D16" s="82">
        <f>SUM(D10:E14)*22%</f>
        <v>10459.24</v>
      </c>
      <c r="E16" s="83"/>
      <c r="F16" s="36"/>
      <c r="G16" s="37"/>
    </row>
    <row r="17" spans="1:7" s="8" customFormat="1" ht="38.049999999999997" customHeight="1">
      <c r="A17" s="79" t="s">
        <v>23</v>
      </c>
      <c r="B17" s="80"/>
      <c r="C17" s="81"/>
      <c r="D17" s="82">
        <f>F50</f>
        <v>2852.52</v>
      </c>
      <c r="E17" s="83"/>
      <c r="F17" s="36"/>
      <c r="G17" s="37"/>
    </row>
    <row r="18" spans="1:7" s="8" customFormat="1" ht="38.049999999999997" customHeight="1">
      <c r="A18" s="84" t="s">
        <v>24</v>
      </c>
      <c r="B18" s="85"/>
      <c r="C18" s="85"/>
      <c r="D18" s="86">
        <f>SUM(D15:E17)</f>
        <v>50394.52</v>
      </c>
      <c r="E18" s="86"/>
      <c r="F18" s="38"/>
      <c r="G18" s="39"/>
    </row>
    <row r="19" spans="1:7" ht="30" customHeight="1">
      <c r="A19" s="40" t="s">
        <v>25</v>
      </c>
      <c r="B19" s="41"/>
      <c r="C19" s="42"/>
      <c r="D19" s="41"/>
      <c r="E19" s="43"/>
      <c r="F19" s="44"/>
      <c r="G19" s="45"/>
    </row>
    <row r="20" spans="1:7" ht="40" customHeight="1">
      <c r="A20" s="30" t="s">
        <v>26</v>
      </c>
      <c r="B20" s="31" t="s">
        <v>12</v>
      </c>
      <c r="C20" s="46" t="s">
        <v>27</v>
      </c>
      <c r="D20" s="31" t="s">
        <v>28</v>
      </c>
      <c r="E20" s="31" t="s">
        <v>29</v>
      </c>
      <c r="F20" s="46" t="s">
        <v>30</v>
      </c>
      <c r="G20" s="32" t="s">
        <v>15</v>
      </c>
    </row>
    <row r="21" spans="1:7" ht="30" customHeight="1">
      <c r="A21" s="47">
        <v>1</v>
      </c>
      <c r="B21" s="48" t="s">
        <v>31</v>
      </c>
      <c r="C21" s="49">
        <v>24000</v>
      </c>
      <c r="D21" s="50">
        <v>0.5</v>
      </c>
      <c r="E21" s="50">
        <v>1</v>
      </c>
      <c r="F21" s="51">
        <f>C21*D21*E21</f>
        <v>12000</v>
      </c>
      <c r="G21" s="52" t="s">
        <v>101</v>
      </c>
    </row>
    <row r="22" spans="1:7" ht="30" customHeight="1">
      <c r="A22" s="47">
        <v>2</v>
      </c>
      <c r="B22" s="48" t="s">
        <v>32</v>
      </c>
      <c r="C22" s="49">
        <v>100</v>
      </c>
      <c r="D22" s="50">
        <v>1</v>
      </c>
      <c r="E22" s="50">
        <v>40</v>
      </c>
      <c r="F22" s="51">
        <f>C22*D22*E22</f>
        <v>4000</v>
      </c>
      <c r="G22" s="52" t="s">
        <v>33</v>
      </c>
    </row>
    <row r="23" spans="1:7" ht="30" customHeight="1">
      <c r="A23" s="87" t="s">
        <v>34</v>
      </c>
      <c r="B23" s="77"/>
      <c r="C23" s="77"/>
      <c r="D23" s="77"/>
      <c r="E23" s="77"/>
      <c r="F23" s="53">
        <f>SUM(F21:F22)</f>
        <v>16000</v>
      </c>
      <c r="G23" s="54"/>
    </row>
    <row r="24" spans="1:7" ht="30" customHeight="1">
      <c r="A24" s="72"/>
      <c r="B24" s="73"/>
      <c r="C24" s="73"/>
      <c r="D24" s="74"/>
      <c r="E24" s="74"/>
      <c r="F24" s="74"/>
      <c r="G24" s="75"/>
    </row>
    <row r="25" spans="1:7" ht="40" customHeight="1">
      <c r="A25" s="30" t="s">
        <v>35</v>
      </c>
      <c r="B25" s="31" t="s">
        <v>12</v>
      </c>
      <c r="C25" s="46" t="s">
        <v>27</v>
      </c>
      <c r="D25" s="46" t="s">
        <v>28</v>
      </c>
      <c r="E25" s="31" t="s">
        <v>29</v>
      </c>
      <c r="F25" s="46" t="s">
        <v>30</v>
      </c>
      <c r="G25" s="32" t="s">
        <v>15</v>
      </c>
    </row>
    <row r="26" spans="1:7" ht="30" customHeight="1">
      <c r="A26" s="47">
        <v>1</v>
      </c>
      <c r="B26" s="48" t="s">
        <v>36</v>
      </c>
      <c r="C26" s="49">
        <v>0</v>
      </c>
      <c r="D26" s="50">
        <v>0</v>
      </c>
      <c r="E26" s="50">
        <v>0</v>
      </c>
      <c r="F26" s="51">
        <f>C26*D26*E26</f>
        <v>0</v>
      </c>
      <c r="G26" s="55"/>
    </row>
    <row r="27" spans="1:7" ht="30" customHeight="1">
      <c r="A27" s="47">
        <v>2</v>
      </c>
      <c r="B27" s="48" t="s">
        <v>37</v>
      </c>
      <c r="C27" s="49">
        <v>0</v>
      </c>
      <c r="D27" s="50">
        <v>0</v>
      </c>
      <c r="E27" s="50">
        <v>0</v>
      </c>
      <c r="F27" s="51">
        <f>C27*D27*E27</f>
        <v>0</v>
      </c>
      <c r="G27" s="52"/>
    </row>
    <row r="28" spans="1:7" ht="30" customHeight="1">
      <c r="A28" s="47">
        <v>3</v>
      </c>
      <c r="B28" s="48" t="s">
        <v>38</v>
      </c>
      <c r="C28" s="49">
        <v>100</v>
      </c>
      <c r="D28" s="50">
        <v>1</v>
      </c>
      <c r="E28" s="50">
        <v>2</v>
      </c>
      <c r="F28" s="51">
        <f>C28*D28*E28</f>
        <v>200</v>
      </c>
      <c r="G28" s="52" t="s">
        <v>39</v>
      </c>
    </row>
    <row r="29" spans="1:7" ht="30" customHeight="1">
      <c r="A29" s="76" t="s">
        <v>40</v>
      </c>
      <c r="B29" s="77"/>
      <c r="C29" s="77"/>
      <c r="D29" s="77"/>
      <c r="E29" s="77"/>
      <c r="F29" s="53">
        <f>SUM(F26:F28)</f>
        <v>200</v>
      </c>
      <c r="G29" s="54"/>
    </row>
    <row r="30" spans="1:7" ht="30" customHeight="1">
      <c r="A30" s="72"/>
      <c r="B30" s="73"/>
      <c r="C30" s="73"/>
      <c r="D30" s="74"/>
      <c r="E30" s="74"/>
      <c r="F30" s="74"/>
      <c r="G30" s="75"/>
    </row>
    <row r="31" spans="1:7" ht="40" customHeight="1">
      <c r="A31" s="30" t="s">
        <v>41</v>
      </c>
      <c r="B31" s="31" t="s">
        <v>12</v>
      </c>
      <c r="C31" s="46" t="s">
        <v>27</v>
      </c>
      <c r="D31" s="46" t="s">
        <v>28</v>
      </c>
      <c r="E31" s="31" t="s">
        <v>29</v>
      </c>
      <c r="F31" s="46" t="s">
        <v>30</v>
      </c>
      <c r="G31" s="32" t="s">
        <v>15</v>
      </c>
    </row>
    <row r="32" spans="1:7" ht="30" customHeight="1">
      <c r="A32" s="47">
        <v>1</v>
      </c>
      <c r="B32" s="48" t="s">
        <v>42</v>
      </c>
      <c r="C32" s="49">
        <v>0</v>
      </c>
      <c r="D32" s="50">
        <v>0</v>
      </c>
      <c r="E32" s="50">
        <v>0</v>
      </c>
      <c r="F32" s="51">
        <f>C32*D32*E32</f>
        <v>0</v>
      </c>
      <c r="G32" s="55"/>
    </row>
    <row r="33" spans="1:8" ht="30" customHeight="1">
      <c r="A33" s="47">
        <v>2</v>
      </c>
      <c r="B33" s="48" t="s">
        <v>43</v>
      </c>
      <c r="C33" s="49">
        <v>0</v>
      </c>
      <c r="D33" s="50">
        <v>0</v>
      </c>
      <c r="E33" s="50">
        <v>0</v>
      </c>
      <c r="F33" s="51">
        <f>C33*D33*E33</f>
        <v>0</v>
      </c>
      <c r="G33" s="52"/>
    </row>
    <row r="34" spans="1:8" ht="30" customHeight="1">
      <c r="A34" s="76" t="s">
        <v>44</v>
      </c>
      <c r="B34" s="77"/>
      <c r="C34" s="77"/>
      <c r="D34" s="77"/>
      <c r="E34" s="77"/>
      <c r="F34" s="53">
        <f>SUM(F32:F33)</f>
        <v>0</v>
      </c>
      <c r="G34" s="54"/>
    </row>
    <row r="35" spans="1:8" ht="30" customHeight="1">
      <c r="A35" s="72"/>
      <c r="B35" s="73"/>
      <c r="C35" s="73"/>
      <c r="D35" s="74"/>
      <c r="E35" s="74"/>
      <c r="F35" s="74"/>
      <c r="G35" s="75"/>
    </row>
    <row r="36" spans="1:8" ht="40" customHeight="1">
      <c r="A36" s="30" t="s">
        <v>45</v>
      </c>
      <c r="B36" s="31" t="s">
        <v>12</v>
      </c>
      <c r="C36" s="46" t="s">
        <v>27</v>
      </c>
      <c r="D36" s="46" t="s">
        <v>28</v>
      </c>
      <c r="E36" s="31" t="s">
        <v>29</v>
      </c>
      <c r="F36" s="46" t="s">
        <v>30</v>
      </c>
      <c r="G36" s="32" t="s">
        <v>15</v>
      </c>
    </row>
    <row r="37" spans="1:8" ht="30" customHeight="1">
      <c r="A37" s="47">
        <v>1</v>
      </c>
      <c r="B37" s="48" t="s">
        <v>46</v>
      </c>
      <c r="C37" s="49">
        <v>329</v>
      </c>
      <c r="D37" s="50">
        <v>1</v>
      </c>
      <c r="E37" s="50">
        <v>60</v>
      </c>
      <c r="F37" s="51">
        <f>C37*D37*E37</f>
        <v>19740</v>
      </c>
      <c r="G37" s="55" t="s">
        <v>96</v>
      </c>
    </row>
    <row r="38" spans="1:8" ht="30" customHeight="1">
      <c r="A38" s="47">
        <v>2</v>
      </c>
      <c r="B38" s="48" t="s">
        <v>47</v>
      </c>
      <c r="C38" s="49">
        <v>98</v>
      </c>
      <c r="D38" s="50">
        <v>1</v>
      </c>
      <c r="E38" s="50">
        <v>60</v>
      </c>
      <c r="F38" s="51">
        <f>C38*D38*E38</f>
        <v>5880</v>
      </c>
      <c r="G38" s="55" t="s">
        <v>97</v>
      </c>
    </row>
    <row r="39" spans="1:8" ht="30" customHeight="1">
      <c r="A39" s="47">
        <v>3</v>
      </c>
      <c r="B39" s="48" t="s">
        <v>48</v>
      </c>
      <c r="C39" s="49">
        <v>100</v>
      </c>
      <c r="D39" s="50">
        <v>1</v>
      </c>
      <c r="E39" s="50">
        <v>2</v>
      </c>
      <c r="F39" s="51">
        <f>C39*D39*E39</f>
        <v>200</v>
      </c>
      <c r="G39" s="52" t="s">
        <v>49</v>
      </c>
    </row>
    <row r="40" spans="1:8" ht="30" customHeight="1">
      <c r="A40" s="76" t="s">
        <v>50</v>
      </c>
      <c r="B40" s="77"/>
      <c r="C40" s="77"/>
      <c r="D40" s="77"/>
      <c r="E40" s="77"/>
      <c r="F40" s="53">
        <f>SUM(F37:F39)</f>
        <v>25820</v>
      </c>
      <c r="G40" s="54"/>
    </row>
    <row r="41" spans="1:8" ht="30" customHeight="1">
      <c r="A41" s="72"/>
      <c r="B41" s="73"/>
      <c r="C41" s="73"/>
      <c r="D41" s="74"/>
      <c r="E41" s="74"/>
      <c r="F41" s="74"/>
      <c r="G41" s="75"/>
    </row>
    <row r="42" spans="1:8" ht="30" customHeight="1">
      <c r="A42" s="72"/>
      <c r="B42" s="73"/>
      <c r="C42" s="73"/>
      <c r="D42" s="74"/>
      <c r="E42" s="74"/>
      <c r="F42" s="74"/>
      <c r="G42" s="75"/>
    </row>
    <row r="43" spans="1:8" ht="40" customHeight="1">
      <c r="A43" s="30" t="s">
        <v>53</v>
      </c>
      <c r="B43" s="31" t="s">
        <v>12</v>
      </c>
      <c r="C43" s="46" t="s">
        <v>27</v>
      </c>
      <c r="D43" s="46" t="s">
        <v>51</v>
      </c>
      <c r="E43" s="31" t="s">
        <v>52</v>
      </c>
      <c r="F43" s="46" t="s">
        <v>30</v>
      </c>
      <c r="G43" s="32" t="s">
        <v>15</v>
      </c>
      <c r="H43" s="71"/>
    </row>
    <row r="44" spans="1:8" ht="30" customHeight="1">
      <c r="A44" s="56">
        <v>1</v>
      </c>
      <c r="B44" s="57" t="s">
        <v>54</v>
      </c>
      <c r="C44" s="49">
        <v>600</v>
      </c>
      <c r="D44" s="50">
        <v>1</v>
      </c>
      <c r="E44" s="50">
        <v>2</v>
      </c>
      <c r="F44" s="51">
        <f>C44*D44*E44</f>
        <v>1200</v>
      </c>
      <c r="G44" s="52" t="s">
        <v>55</v>
      </c>
      <c r="H44" s="71"/>
    </row>
    <row r="45" spans="1:8" ht="30" customHeight="1">
      <c r="A45" s="56">
        <v>9</v>
      </c>
      <c r="B45" s="58" t="s">
        <v>56</v>
      </c>
      <c r="C45" s="59">
        <f>(F23+F29+F34+F40+F44)</f>
        <v>43220</v>
      </c>
      <c r="D45" s="60">
        <v>1</v>
      </c>
      <c r="E45" s="61">
        <v>0.1</v>
      </c>
      <c r="F45" s="59">
        <f>C45*D45*E45</f>
        <v>4322</v>
      </c>
      <c r="G45" s="62"/>
      <c r="H45" s="71"/>
    </row>
    <row r="46" spans="1:8" ht="30" customHeight="1">
      <c r="A46" s="78" t="s">
        <v>57</v>
      </c>
      <c r="B46" s="77"/>
      <c r="C46" s="77"/>
      <c r="D46" s="77"/>
      <c r="E46" s="77"/>
      <c r="F46" s="53">
        <f>SUM(F44:F45)</f>
        <v>5522</v>
      </c>
      <c r="G46" s="54"/>
    </row>
    <row r="47" spans="1:8" ht="30" customHeight="1">
      <c r="A47" s="66"/>
      <c r="B47" s="67"/>
      <c r="C47" s="67"/>
      <c r="D47" s="67"/>
      <c r="E47" s="67"/>
      <c r="F47" s="67"/>
      <c r="G47" s="68"/>
    </row>
    <row r="48" spans="1:8" ht="40" customHeight="1">
      <c r="A48" s="30" t="s">
        <v>58</v>
      </c>
      <c r="B48" s="31" t="s">
        <v>12</v>
      </c>
      <c r="C48" s="46" t="s">
        <v>27</v>
      </c>
      <c r="D48" s="46" t="s">
        <v>51</v>
      </c>
      <c r="E48" s="31" t="s">
        <v>52</v>
      </c>
      <c r="F48" s="46" t="s">
        <v>30</v>
      </c>
      <c r="G48" s="32" t="s">
        <v>15</v>
      </c>
    </row>
    <row r="49" spans="1:7" ht="30" customHeight="1">
      <c r="A49" s="56">
        <v>1</v>
      </c>
      <c r="B49" s="58" t="s">
        <v>59</v>
      </c>
      <c r="C49" s="59">
        <f>(C45+F45)</f>
        <v>47542</v>
      </c>
      <c r="D49" s="60">
        <v>1</v>
      </c>
      <c r="E49" s="63">
        <v>0.06</v>
      </c>
      <c r="F49" s="59">
        <f>C49*D49*E49</f>
        <v>2852.52</v>
      </c>
      <c r="G49" s="62"/>
    </row>
    <row r="50" spans="1:7" ht="30" customHeight="1">
      <c r="A50" s="69" t="s">
        <v>60</v>
      </c>
      <c r="B50" s="70"/>
      <c r="C50" s="70"/>
      <c r="D50" s="70"/>
      <c r="E50" s="70"/>
      <c r="F50" s="64">
        <f>F49</f>
        <v>2852.52</v>
      </c>
      <c r="G50" s="65"/>
    </row>
  </sheetData>
  <mergeCells count="35">
    <mergeCell ref="A1:G1"/>
    <mergeCell ref="A8:G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23:E23"/>
    <mergeCell ref="A24:G24"/>
    <mergeCell ref="A29:E29"/>
    <mergeCell ref="A30:G30"/>
    <mergeCell ref="A34:E34"/>
    <mergeCell ref="A46:E46"/>
    <mergeCell ref="A47:G47"/>
    <mergeCell ref="A50:E50"/>
    <mergeCell ref="H43:H45"/>
    <mergeCell ref="A35:G35"/>
    <mergeCell ref="A40:E40"/>
    <mergeCell ref="A41:G41"/>
    <mergeCell ref="A42:G42"/>
  </mergeCells>
  <phoneticPr fontId="27" type="noConversion"/>
  <printOptions horizontalCentered="1"/>
  <pageMargins left="0.31458333333333299" right="0.31458333333333299" top="0.39305555555555599" bottom="0.39305555555555599" header="0.31458333333333299" footer="0.31458333333333299"/>
  <pageSetup paperSize="9" scale="4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topLeftCell="A5" workbookViewId="0">
      <selection activeCell="N9" sqref="N9:AO10"/>
    </sheetView>
  </sheetViews>
  <sheetFormatPr defaultColWidth="9" defaultRowHeight="14.15"/>
  <cols>
    <col min="1" max="1" width="41.921875" customWidth="1"/>
    <col min="2" max="2" width="9.07421875" style="1"/>
    <col min="3" max="3" width="11.61328125" style="1" customWidth="1"/>
    <col min="4" max="4" width="10.07421875" style="1" customWidth="1"/>
    <col min="5" max="5" width="11.15234375" style="1" customWidth="1"/>
    <col min="6" max="6" width="35.07421875" style="1" customWidth="1"/>
  </cols>
  <sheetData>
    <row r="1" spans="1:6" ht="28.3">
      <c r="A1" s="2" t="s">
        <v>61</v>
      </c>
      <c r="B1" s="2" t="s">
        <v>62</v>
      </c>
      <c r="C1" s="2" t="s">
        <v>63</v>
      </c>
      <c r="D1" s="2" t="s">
        <v>64</v>
      </c>
      <c r="E1" s="3" t="s">
        <v>65</v>
      </c>
      <c r="F1" s="2" t="s">
        <v>66</v>
      </c>
    </row>
    <row r="2" spans="1:6" ht="29.25" customHeight="1">
      <c r="A2" s="4" t="s">
        <v>67</v>
      </c>
      <c r="B2" s="5" t="s">
        <v>68</v>
      </c>
      <c r="C2" s="5" t="s">
        <v>69</v>
      </c>
      <c r="D2" s="5">
        <v>45</v>
      </c>
      <c r="E2" s="5">
        <v>1</v>
      </c>
      <c r="F2" s="5"/>
    </row>
    <row r="3" spans="1:6" ht="29.25" customHeight="1">
      <c r="A3" s="4" t="s">
        <v>70</v>
      </c>
      <c r="B3" s="5" t="s">
        <v>71</v>
      </c>
      <c r="C3" s="5" t="s">
        <v>69</v>
      </c>
      <c r="D3" s="5">
        <v>45</v>
      </c>
      <c r="E3" s="5">
        <v>1</v>
      </c>
      <c r="F3" s="5"/>
    </row>
    <row r="4" spans="1:6" ht="29.25" customHeight="1">
      <c r="A4" s="4" t="s">
        <v>72</v>
      </c>
      <c r="B4" s="5" t="s">
        <v>68</v>
      </c>
      <c r="C4" s="5" t="s">
        <v>69</v>
      </c>
      <c r="D4" s="5">
        <v>55</v>
      </c>
      <c r="E4" s="5">
        <v>1</v>
      </c>
      <c r="F4" s="5"/>
    </row>
    <row r="5" spans="1:6" ht="29.25" customHeight="1">
      <c r="A5" s="4" t="s">
        <v>73</v>
      </c>
      <c r="B5" s="5" t="s">
        <v>74</v>
      </c>
      <c r="C5" s="5" t="s">
        <v>69</v>
      </c>
      <c r="D5" s="5">
        <v>50</v>
      </c>
      <c r="E5" s="5">
        <v>1</v>
      </c>
      <c r="F5" s="6" t="s">
        <v>75</v>
      </c>
    </row>
    <row r="6" spans="1:6" ht="29.25" customHeight="1">
      <c r="A6" s="4" t="s">
        <v>76</v>
      </c>
      <c r="B6" s="5" t="s">
        <v>77</v>
      </c>
      <c r="C6" s="5" t="s">
        <v>78</v>
      </c>
      <c r="D6" s="5">
        <v>45</v>
      </c>
      <c r="E6" s="5">
        <v>5</v>
      </c>
      <c r="F6" s="5"/>
    </row>
    <row r="7" spans="1:6" ht="29.25" customHeight="1">
      <c r="A7" s="4" t="s">
        <v>79</v>
      </c>
      <c r="B7" s="5" t="s">
        <v>80</v>
      </c>
      <c r="C7" s="5" t="s">
        <v>78</v>
      </c>
      <c r="D7" s="5">
        <v>45</v>
      </c>
      <c r="E7" s="5">
        <v>5</v>
      </c>
      <c r="F7" s="5"/>
    </row>
    <row r="8" spans="1:6" ht="29.25" customHeight="1">
      <c r="A8" s="4" t="s">
        <v>81</v>
      </c>
      <c r="B8" s="5" t="s">
        <v>82</v>
      </c>
      <c r="C8" s="5" t="s">
        <v>78</v>
      </c>
      <c r="D8" s="5">
        <v>40</v>
      </c>
      <c r="E8" s="5">
        <v>2</v>
      </c>
      <c r="F8" s="5"/>
    </row>
    <row r="9" spans="1:6" ht="29.25" customHeight="1">
      <c r="A9" s="4" t="s">
        <v>83</v>
      </c>
      <c r="B9" s="5" t="s">
        <v>71</v>
      </c>
      <c r="C9" s="5" t="s">
        <v>84</v>
      </c>
      <c r="D9" s="5">
        <v>40</v>
      </c>
      <c r="E9" s="5">
        <v>2</v>
      </c>
      <c r="F9" s="5"/>
    </row>
    <row r="10" spans="1:6" ht="29.25" customHeight="1">
      <c r="A10" s="4" t="s">
        <v>85</v>
      </c>
      <c r="B10" s="5" t="s">
        <v>86</v>
      </c>
      <c r="C10" s="5" t="s">
        <v>87</v>
      </c>
      <c r="D10" s="5">
        <v>40</v>
      </c>
      <c r="E10" s="5">
        <v>2</v>
      </c>
      <c r="F10" s="5"/>
    </row>
    <row r="11" spans="1:6" ht="29.25" customHeight="1">
      <c r="A11" s="4" t="s">
        <v>88</v>
      </c>
      <c r="B11" s="5" t="s">
        <v>89</v>
      </c>
      <c r="C11" s="5" t="s">
        <v>84</v>
      </c>
      <c r="D11" s="5">
        <v>40</v>
      </c>
      <c r="E11" s="5">
        <v>2</v>
      </c>
      <c r="F11" s="5"/>
    </row>
    <row r="12" spans="1:6" ht="29.25" customHeight="1">
      <c r="A12" s="4" t="s">
        <v>90</v>
      </c>
      <c r="B12" s="5" t="s">
        <v>80</v>
      </c>
      <c r="C12" s="5" t="s">
        <v>69</v>
      </c>
      <c r="D12" s="5">
        <v>40</v>
      </c>
      <c r="E12" s="5">
        <v>2</v>
      </c>
      <c r="F12" s="5"/>
    </row>
    <row r="13" spans="1:6" ht="29.25" customHeight="1">
      <c r="A13" s="4" t="s">
        <v>91</v>
      </c>
      <c r="B13" s="5" t="s">
        <v>68</v>
      </c>
      <c r="C13" s="5" t="s">
        <v>69</v>
      </c>
      <c r="D13" s="5">
        <v>20</v>
      </c>
      <c r="E13" s="5">
        <v>1</v>
      </c>
      <c r="F13" s="5"/>
    </row>
    <row r="14" spans="1:6" ht="29.25" customHeight="1">
      <c r="A14" s="4" t="s">
        <v>91</v>
      </c>
      <c r="B14" s="5" t="s">
        <v>71</v>
      </c>
      <c r="C14" s="5" t="s">
        <v>78</v>
      </c>
      <c r="D14" s="5">
        <v>20</v>
      </c>
      <c r="E14" s="5">
        <v>1</v>
      </c>
      <c r="F14" s="5"/>
    </row>
    <row r="15" spans="1:6" ht="29.25" customHeight="1">
      <c r="A15" s="4" t="s">
        <v>91</v>
      </c>
      <c r="B15" s="5" t="s">
        <v>71</v>
      </c>
      <c r="C15" s="5" t="s">
        <v>92</v>
      </c>
      <c r="D15" s="5">
        <v>20</v>
      </c>
      <c r="E15" s="5">
        <v>1</v>
      </c>
      <c r="F15" s="5"/>
    </row>
    <row r="16" spans="1:6" ht="29.25" customHeight="1">
      <c r="A16" s="4" t="s">
        <v>91</v>
      </c>
      <c r="B16" s="5" t="s">
        <v>93</v>
      </c>
      <c r="C16" s="5" t="s">
        <v>84</v>
      </c>
      <c r="D16" s="5">
        <v>20</v>
      </c>
      <c r="E16" s="5">
        <v>1</v>
      </c>
      <c r="F16" s="5"/>
    </row>
    <row r="17" spans="1:6" ht="29.25" customHeight="1">
      <c r="A17" s="4" t="s">
        <v>91</v>
      </c>
      <c r="B17" s="5" t="s">
        <v>93</v>
      </c>
      <c r="C17" s="5" t="s">
        <v>87</v>
      </c>
      <c r="D17" s="5">
        <v>20</v>
      </c>
      <c r="E17" s="5">
        <v>1</v>
      </c>
      <c r="F17" s="5"/>
    </row>
    <row r="18" spans="1:6" ht="18" customHeight="1">
      <c r="A18" s="7" t="s">
        <v>94</v>
      </c>
      <c r="B18" s="5"/>
      <c r="C18" s="5"/>
      <c r="D18" s="5">
        <f>SUM(D2:D17)</f>
        <v>585</v>
      </c>
      <c r="E18" s="5">
        <v>29</v>
      </c>
      <c r="F18" s="5"/>
    </row>
  </sheetData>
  <phoneticPr fontId="2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北京</vt:lpstr>
      <vt:lpstr>Sheet3</vt:lpstr>
      <vt:lpstr>北京!Print_Area</vt:lpstr>
    </vt:vector>
  </TitlesOfParts>
  <Company>BBA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Xiaohong, BBS-431</dc:creator>
  <cp:lastModifiedBy>lihanbin581127@outlook.com</cp:lastModifiedBy>
  <cp:lastPrinted>2023-11-10T05:47:58Z</cp:lastPrinted>
  <dcterms:created xsi:type="dcterms:W3CDTF">2016-04-12T07:55:00Z</dcterms:created>
  <dcterms:modified xsi:type="dcterms:W3CDTF">2023-11-10T05:48:31Z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781BBBD31F124CA2A131D9732170773C_12</vt:lpwstr>
  </property>
</Properties>
</file>