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7050" tabRatio="679" activeTab="1"/>
  </bookViews>
  <sheets>
    <sheet name="成都亮相活动运营" sheetId="12" r:id="rId1"/>
    <sheet name="青岛试驾活动运营" sheetId="13" r:id="rId2"/>
    <sheet name="上海上市会活动运营" sheetId="14" r:id="rId3"/>
  </sheets>
  <definedNames>
    <definedName name="_xlnm.Print_Area" localSheetId="0">成都亮相活动运营!$A$1:$H$32</definedName>
  </definedNames>
  <calcPr calcId="125725"/>
  <fileRecoveryPr repairLoad="1"/>
</workbook>
</file>

<file path=xl/calcChain.xml><?xml version="1.0" encoding="utf-8"?>
<calcChain xmlns="http://schemas.openxmlformats.org/spreadsheetml/2006/main">
  <c r="G30" i="14"/>
  <c r="G49" i="13"/>
  <c r="G30" i="12"/>
  <c r="G29"/>
  <c r="G9" i="14" l="1"/>
  <c r="G25" i="12" l="1"/>
  <c r="G26"/>
  <c r="G27"/>
  <c r="G28"/>
  <c r="G12"/>
  <c r="G16" s="1"/>
  <c r="G13"/>
  <c r="G14"/>
  <c r="G15"/>
  <c r="G19"/>
  <c r="G20"/>
  <c r="G21"/>
  <c r="G3"/>
  <c r="G4"/>
  <c r="G5"/>
  <c r="G6"/>
  <c r="G7"/>
  <c r="G8"/>
  <c r="G43" i="13"/>
  <c r="G44"/>
  <c r="G45"/>
  <c r="G46"/>
  <c r="G47"/>
  <c r="G48"/>
  <c r="G12"/>
  <c r="G13"/>
  <c r="G14"/>
  <c r="G15"/>
  <c r="G19"/>
  <c r="G20"/>
  <c r="G21"/>
  <c r="G22"/>
  <c r="G26"/>
  <c r="G27"/>
  <c r="G28"/>
  <c r="G29"/>
  <c r="G30"/>
  <c r="G31"/>
  <c r="G32"/>
  <c r="G36"/>
  <c r="G37"/>
  <c r="G38"/>
  <c r="G39"/>
  <c r="G3"/>
  <c r="G9" s="1"/>
  <c r="G4"/>
  <c r="G5"/>
  <c r="G6"/>
  <c r="G7"/>
  <c r="G8"/>
  <c r="G3" i="14"/>
  <c r="G4"/>
  <c r="G6"/>
  <c r="G7"/>
  <c r="G8"/>
  <c r="G5"/>
  <c r="G12"/>
  <c r="G13"/>
  <c r="G14"/>
  <c r="G15"/>
  <c r="G19"/>
  <c r="G20"/>
  <c r="G23" s="1"/>
  <c r="G21"/>
  <c r="G22"/>
  <c r="G26"/>
  <c r="G27"/>
  <c r="G28"/>
  <c r="G29"/>
  <c r="G31" l="1"/>
  <c r="G50" i="13"/>
  <c r="G23"/>
  <c r="G16"/>
  <c r="G40"/>
  <c r="G16" i="14"/>
  <c r="G33" i="13"/>
  <c r="G22" i="12"/>
  <c r="G9"/>
  <c r="G33" i="14" l="1"/>
  <c r="G34" s="1"/>
  <c r="G35" s="1"/>
  <c r="G52" i="13"/>
  <c r="G32" i="12"/>
  <c r="G33" s="1"/>
  <c r="G34" s="1"/>
  <c r="G53" i="13" l="1"/>
  <c r="G54" s="1"/>
  <c r="C55" s="1"/>
</calcChain>
</file>

<file path=xl/sharedStrings.xml><?xml version="1.0" encoding="utf-8"?>
<sst xmlns="http://schemas.openxmlformats.org/spreadsheetml/2006/main" count="309" uniqueCount="133">
  <si>
    <t>数量</t>
  </si>
  <si>
    <t>单价</t>
  </si>
  <si>
    <t>备注</t>
  </si>
  <si>
    <t>总计</t>
  </si>
  <si>
    <t>总价</t>
  </si>
  <si>
    <t>项目</t>
  </si>
  <si>
    <t>细项</t>
  </si>
  <si>
    <t>住宿</t>
  </si>
  <si>
    <t>合计</t>
  </si>
  <si>
    <t>车辆运营费用</t>
  </si>
  <si>
    <t>车辆维护费用</t>
  </si>
  <si>
    <t>车辆油费</t>
  </si>
  <si>
    <t>工资</t>
  </si>
  <si>
    <t>餐费</t>
    <phoneticPr fontId="8" type="noConversion"/>
  </si>
  <si>
    <t>保险费</t>
    <phoneticPr fontId="8" type="noConversion"/>
  </si>
  <si>
    <t>租赁费用</t>
    <phoneticPr fontId="8" type="noConversion"/>
  </si>
  <si>
    <t>工作车租赁</t>
    <phoneticPr fontId="8" type="noConversion"/>
  </si>
  <si>
    <t>接驳车租赁</t>
    <phoneticPr fontId="8" type="noConversion"/>
  </si>
  <si>
    <t>场地租赁</t>
    <phoneticPr fontId="8" type="noConversion"/>
  </si>
  <si>
    <t>停车费</t>
    <phoneticPr fontId="8" type="noConversion"/>
  </si>
  <si>
    <t>司机费</t>
    <phoneticPr fontId="8" type="noConversion"/>
  </si>
  <si>
    <t>车内食品</t>
    <phoneticPr fontId="8" type="noConversion"/>
  </si>
  <si>
    <t>摄影师拍摄</t>
    <phoneticPr fontId="8" type="noConversion"/>
  </si>
  <si>
    <t>打印费、快递费等</t>
    <phoneticPr fontId="8" type="noConversion"/>
  </si>
  <si>
    <t>OOP</t>
    <phoneticPr fontId="8" type="noConversion"/>
  </si>
  <si>
    <t>杂费</t>
    <phoneticPr fontId="8" type="noConversion"/>
  </si>
  <si>
    <t>杂费</t>
    <phoneticPr fontId="8" type="noConversion"/>
  </si>
  <si>
    <t>保险费</t>
    <phoneticPr fontId="8" type="noConversion"/>
  </si>
  <si>
    <t>活动意外险</t>
    <phoneticPr fontId="8" type="noConversion"/>
  </si>
  <si>
    <t>保险费</t>
    <phoneticPr fontId="8" type="noConversion"/>
  </si>
  <si>
    <t>详细说明</t>
    <phoneticPr fontId="8" type="noConversion"/>
  </si>
  <si>
    <t>单人上限500元</t>
    <phoneticPr fontId="8" type="noConversion"/>
  </si>
  <si>
    <t>人数</t>
    <phoneticPr fontId="8" type="noConversion"/>
  </si>
  <si>
    <t>天数</t>
    <phoneticPr fontId="8" type="noConversion"/>
  </si>
  <si>
    <t>三、租赁费用</t>
    <phoneticPr fontId="8" type="noConversion"/>
  </si>
  <si>
    <t>四、其他费用</t>
    <phoneticPr fontId="8" type="noConversion"/>
  </si>
  <si>
    <t>活动意外险</t>
    <phoneticPr fontId="8" type="noConversion"/>
  </si>
  <si>
    <t>住宿</t>
    <phoneticPr fontId="8" type="noConversion"/>
  </si>
  <si>
    <t>雪佛兰同品牌车型租赁，供工作人员乘坐及特殊情况备用</t>
    <phoneticPr fontId="8" type="noConversion"/>
  </si>
  <si>
    <t>数量</t>
    <phoneticPr fontId="8" type="noConversion"/>
  </si>
  <si>
    <t>天数</t>
    <phoneticPr fontId="8" type="noConversion"/>
  </si>
  <si>
    <t>打印费、快递费等杂费</t>
    <phoneticPr fontId="8" type="noConversion"/>
  </si>
  <si>
    <t>版主</t>
    <phoneticPr fontId="8" type="noConversion"/>
  </si>
  <si>
    <t>版主</t>
    <phoneticPr fontId="8" type="noConversion"/>
  </si>
  <si>
    <t>三、车辆相关费用</t>
    <phoneticPr fontId="8" type="noConversion"/>
  </si>
  <si>
    <t>四、租赁费用</t>
    <phoneticPr fontId="8" type="noConversion"/>
  </si>
  <si>
    <t>五、其他费用</t>
    <phoneticPr fontId="8" type="noConversion"/>
  </si>
  <si>
    <t>试驾意外险</t>
    <phoneticPr fontId="8" type="noConversion"/>
  </si>
  <si>
    <t>数量</t>
    <phoneticPr fontId="8" type="noConversion"/>
  </si>
  <si>
    <t>次数</t>
    <phoneticPr fontId="8" type="noConversion"/>
  </si>
  <si>
    <t>一人管理4辆，借还车</t>
    <phoneticPr fontId="8" type="noConversion"/>
  </si>
  <si>
    <t>供车辆调度沟通</t>
    <phoneticPr fontId="8" type="noConversion"/>
  </si>
  <si>
    <t>天数</t>
    <phoneticPr fontId="8" type="noConversion"/>
  </si>
  <si>
    <t>数量</t>
    <phoneticPr fontId="8" type="noConversion"/>
  </si>
  <si>
    <t>详细说明</t>
    <phoneticPr fontId="8" type="noConversion"/>
  </si>
  <si>
    <t>详细说明</t>
    <phoneticPr fontId="8" type="noConversion"/>
  </si>
  <si>
    <t>三、租赁费用</t>
    <phoneticPr fontId="8" type="noConversion"/>
  </si>
  <si>
    <t>四、其他费用</t>
    <phoneticPr fontId="8" type="noConversion"/>
  </si>
  <si>
    <t>版主及媒体</t>
    <phoneticPr fontId="8" type="noConversion"/>
  </si>
  <si>
    <t>天数</t>
    <phoneticPr fontId="8" type="noConversion"/>
  </si>
  <si>
    <t>单价</t>
    <phoneticPr fontId="8" type="noConversion"/>
  </si>
  <si>
    <t>停车费</t>
    <phoneticPr fontId="8" type="noConversion"/>
  </si>
  <si>
    <t>非版主受邀人员</t>
    <phoneticPr fontId="8" type="noConversion"/>
  </si>
  <si>
    <t>非媒体版主人员</t>
    <phoneticPr fontId="8" type="noConversion"/>
  </si>
  <si>
    <t>雪佛兰同品牌车型租赁，供工作人员乘坐及特殊情况备用</t>
    <phoneticPr fontId="8" type="noConversion"/>
  </si>
  <si>
    <t>雪佛兰同品牌车型租赁，供工作人员乘坐及特殊情况备用</t>
    <phoneticPr fontId="8" type="noConversion"/>
  </si>
  <si>
    <t>道路试驾约55km</t>
    <phoneticPr fontId="8" type="noConversion"/>
  </si>
  <si>
    <t>每车依云水（330ml*12），星巴克咖啡饮料（281ml*4），一些进口小零食</t>
    <phoneticPr fontId="8" type="noConversion"/>
  </si>
  <si>
    <t>活动流程/车队/5+2场景照片拍摄及修片，活动视频拍摄及剪辑（含10s小视频），拍摄内容实时分享</t>
    <phoneticPr fontId="8" type="noConversion"/>
  </si>
  <si>
    <t>供workshop讲解，可容纳15人</t>
    <phoneticPr fontId="8" type="noConversion"/>
  </si>
  <si>
    <t>场地租赁</t>
    <phoneticPr fontId="8" type="noConversion"/>
  </si>
  <si>
    <t>一二五七八区受邀人员</t>
    <phoneticPr fontId="8" type="noConversion"/>
  </si>
  <si>
    <t>三四六区及有车以后受邀人员</t>
    <phoneticPr fontId="8" type="noConversion"/>
  </si>
  <si>
    <t>负责接送机及活动场地接送：第一批2个，第二批10个</t>
    <phoneticPr fontId="8" type="noConversion"/>
  </si>
  <si>
    <t>供workshop讲解，可容纳70人</t>
    <phoneticPr fontId="8" type="noConversion"/>
  </si>
  <si>
    <t>天/次数</t>
    <phoneticPr fontId="8" type="noConversion"/>
  </si>
  <si>
    <t>共20人，接送机及活动场地接送</t>
    <phoneticPr fontId="8" type="noConversion"/>
  </si>
  <si>
    <t>workshop讲解，可容纳40人</t>
    <phoneticPr fontId="8" type="noConversion"/>
  </si>
  <si>
    <t>成都JW万豪酒店（8月29日及8月30日，住两晚）</t>
    <phoneticPr fontId="8" type="noConversion"/>
  </si>
  <si>
    <t>上海世博洲际（9月20日住一晚）</t>
    <phoneticPr fontId="8" type="noConversion"/>
  </si>
  <si>
    <t>上海世博洲际（9月20日住一晚）</t>
    <phoneticPr fontId="8" type="noConversion"/>
  </si>
  <si>
    <t>2天3顿</t>
    <phoneticPr fontId="8" type="noConversion"/>
  </si>
  <si>
    <t>2天3顿</t>
    <phoneticPr fontId="8" type="noConversion"/>
  </si>
  <si>
    <t>3天5顿</t>
    <phoneticPr fontId="8" type="noConversion"/>
  </si>
  <si>
    <t>2天3顿</t>
    <phoneticPr fontId="8" type="noConversion"/>
  </si>
  <si>
    <t>车辆清洗及维修</t>
    <phoneticPr fontId="8" type="noConversion"/>
  </si>
  <si>
    <t>成都JW万豪酒店（8月30日，住1晚）</t>
    <phoneticPr fontId="8" type="noConversion"/>
  </si>
  <si>
    <t>活动流程拍摄及修片；视频拍摄及剪辑</t>
    <phoneticPr fontId="8" type="noConversion"/>
  </si>
  <si>
    <t>物料制作</t>
    <phoneticPr fontId="8" type="noConversion"/>
  </si>
  <si>
    <t>耗材</t>
    <phoneticPr fontId="8" type="noConversion"/>
  </si>
  <si>
    <t>静态拍摄场地</t>
    <phoneticPr fontId="8" type="noConversion"/>
  </si>
  <si>
    <t>试驾教练</t>
    <phoneticPr fontId="8" type="noConversion"/>
  </si>
  <si>
    <t>工资</t>
    <phoneticPr fontId="8" type="noConversion"/>
  </si>
  <si>
    <t>workshop讲解，驾驶体验指导</t>
    <phoneticPr fontId="8" type="noConversion"/>
  </si>
  <si>
    <t>欢迎卡，面膜，眼罩等（放在入住房间）</t>
    <phoneticPr fontId="8" type="noConversion"/>
  </si>
  <si>
    <t>茶歇</t>
    <phoneticPr fontId="8" type="noConversion"/>
  </si>
  <si>
    <t>甜点及茶水</t>
    <phoneticPr fontId="8" type="noConversion"/>
  </si>
  <si>
    <t>小蛋糕、水等</t>
    <phoneticPr fontId="8" type="noConversion"/>
  </si>
  <si>
    <t>互动体验</t>
    <phoneticPr fontId="8" type="noConversion"/>
  </si>
  <si>
    <t>供媒体手机充电，体验互联系统</t>
    <phoneticPr fontId="8" type="noConversion"/>
  </si>
  <si>
    <t>供媒体进行车辆静态拍摄，可停放2部沃兰多</t>
    <phoneticPr fontId="8" type="noConversion"/>
  </si>
  <si>
    <t>签到物品</t>
    <phoneticPr fontId="8" type="noConversion"/>
  </si>
  <si>
    <t>欢迎物品</t>
    <phoneticPr fontId="8" type="noConversion"/>
  </si>
  <si>
    <t>欢迎卡片，面膜，眼罩等（放在入住房间）</t>
    <phoneticPr fontId="8" type="noConversion"/>
  </si>
  <si>
    <t>礼仪</t>
    <phoneticPr fontId="8" type="noConversion"/>
  </si>
  <si>
    <t>工资</t>
    <phoneticPr fontId="8" type="noConversion"/>
  </si>
  <si>
    <t>签到及接送机兼职</t>
    <phoneticPr fontId="8" type="noConversion"/>
  </si>
  <si>
    <t>第一批62人，第二批69人，负责接送机及活动场地接送</t>
    <phoneticPr fontId="8" type="noConversion"/>
  </si>
  <si>
    <t>城际交通</t>
    <phoneticPr fontId="8" type="noConversion"/>
  </si>
  <si>
    <t>户外互动拍摄框等拍摄道具制作</t>
    <phoneticPr fontId="8" type="noConversion"/>
  </si>
  <si>
    <t>体验门票等</t>
    <phoneticPr fontId="8" type="noConversion"/>
  </si>
  <si>
    <t>互动体验，如帆船/攀岩/射击俱乐部门票等</t>
    <phoneticPr fontId="8" type="noConversion"/>
  </si>
  <si>
    <t>苹果数据线</t>
    <phoneticPr fontId="8" type="noConversion"/>
  </si>
  <si>
    <t>小米对讲机</t>
    <phoneticPr fontId="8" type="noConversion"/>
  </si>
  <si>
    <t>一、版主相关费用</t>
    <phoneticPr fontId="8" type="noConversion"/>
  </si>
  <si>
    <t>二、其他受邀人员相关费用</t>
    <phoneticPr fontId="8" type="noConversion"/>
  </si>
  <si>
    <t>一、第一批版主相关费用</t>
    <phoneticPr fontId="8" type="noConversion"/>
  </si>
  <si>
    <t>二、第一批受邀人员相关费用</t>
    <phoneticPr fontId="8" type="noConversion"/>
  </si>
  <si>
    <t>二、第二批受邀人员相关费用</t>
    <phoneticPr fontId="8" type="noConversion"/>
  </si>
  <si>
    <t>酒店：青岛黄岛泰成喜来登酒店（9月13日住1晚）</t>
    <phoneticPr fontId="8" type="noConversion"/>
  </si>
  <si>
    <t>酒店：青岛黄岛泰成喜来登酒店（9月13日住1晚）</t>
    <phoneticPr fontId="8" type="noConversion"/>
  </si>
  <si>
    <t>酒店：青岛黄岛泰成喜来登酒店（9月14日住1晚）</t>
    <phoneticPr fontId="8" type="noConversion"/>
  </si>
  <si>
    <t>RIMOWA20寸登机箱/沃兰多readline车模</t>
    <phoneticPr fontId="8" type="noConversion"/>
  </si>
  <si>
    <t>RIMOWA20寸登机箱</t>
    <phoneticPr fontId="8" type="noConversion"/>
  </si>
  <si>
    <t>RIMOWA20寸登机箱</t>
    <phoneticPr fontId="8" type="noConversion"/>
  </si>
  <si>
    <t>RIMOWA20寸登机箱/沃兰多readline车模</t>
    <phoneticPr fontId="8" type="noConversion"/>
  </si>
  <si>
    <t>一、版主及媒体相关费用</t>
    <phoneticPr fontId="8" type="noConversion"/>
  </si>
  <si>
    <t>二、其他受邀请人员相关费用</t>
    <phoneticPr fontId="8" type="noConversion"/>
  </si>
  <si>
    <t>接送大巴及工作车停车费</t>
    <phoneticPr fontId="8" type="noConversion"/>
  </si>
  <si>
    <t>收费标准：大巴车120元，私家车100元</t>
    <phoneticPr fontId="8" type="noConversion"/>
  </si>
  <si>
    <t>服务费</t>
    <phoneticPr fontId="8" type="noConversion"/>
  </si>
  <si>
    <t>小计</t>
    <phoneticPr fontId="8" type="noConversion"/>
  </si>
  <si>
    <t>人工</t>
    <phoneticPr fontId="8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</si>
</sst>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_ * #,##0_ ;_ * \-#,##0_ ;_ * &quot;-&quot;??_ ;_ @_ "/>
    <numFmt numFmtId="177" formatCode="[$-409]mmm/yy;@"/>
    <numFmt numFmtId="178" formatCode="_-* #,##0.00_-;\-* #,##0.00_-;_-* &quot;-&quot;??_-;_-@_-"/>
    <numFmt numFmtId="179" formatCode="&quot;¥&quot;#,##0.00_);[Red]\(&quot;¥&quot;#,##0.00\)"/>
    <numFmt numFmtId="180" formatCode="&quot;¥&quot;#,##0_);[Red]\(&quot;¥&quot;#,##0\)"/>
  </numFmts>
  <fonts count="15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3">
    <xf numFmtId="177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77" fontId="2" fillId="0" borderId="0" applyNumberFormat="0" applyFill="0" applyBorder="0" applyAlignment="0" applyProtection="0">
      <alignment vertical="top"/>
      <protection locked="0"/>
    </xf>
    <xf numFmtId="177" fontId="7" fillId="0" borderId="0"/>
    <xf numFmtId="177" fontId="3" fillId="0" borderId="0"/>
    <xf numFmtId="177" fontId="7" fillId="0" borderId="0"/>
    <xf numFmtId="177" fontId="1" fillId="0" borderId="0">
      <alignment vertical="center"/>
    </xf>
    <xf numFmtId="177" fontId="7" fillId="0" borderId="0">
      <alignment vertical="center"/>
    </xf>
    <xf numFmtId="177" fontId="4" fillId="0" borderId="0"/>
    <xf numFmtId="177" fontId="1" fillId="0" borderId="0">
      <alignment vertical="center"/>
    </xf>
    <xf numFmtId="177" fontId="5" fillId="0" borderId="0">
      <alignment vertical="center"/>
    </xf>
    <xf numFmtId="177" fontId="1" fillId="0" borderId="0">
      <alignment vertical="center"/>
    </xf>
    <xf numFmtId="177" fontId="7" fillId="0" borderId="0">
      <alignment vertical="center"/>
    </xf>
    <xf numFmtId="177" fontId="7" fillId="0" borderId="0"/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1" fillId="0" borderId="0"/>
    <xf numFmtId="177" fontId="3" fillId="0" borderId="0"/>
    <xf numFmtId="176" fontId="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</cellStyleXfs>
  <cellXfs count="83">
    <xf numFmtId="177" fontId="0" fillId="0" borderId="0" xfId="0">
      <alignment vertical="center"/>
    </xf>
    <xf numFmtId="177" fontId="10" fillId="0" borderId="0" xfId="0" applyFont="1" applyAlignment="1">
      <alignment vertical="center" wrapText="1"/>
    </xf>
    <xf numFmtId="177" fontId="10" fillId="0" borderId="2" xfId="4" applyFont="1" applyFill="1" applyBorder="1" applyAlignment="1">
      <alignment horizontal="center" vertical="center" wrapText="1"/>
    </xf>
    <xf numFmtId="177" fontId="11" fillId="2" borderId="1" xfId="0" applyFont="1" applyFill="1" applyBorder="1" applyAlignment="1">
      <alignment horizontal="left" vertical="center" wrapText="1"/>
    </xf>
    <xf numFmtId="177" fontId="10" fillId="0" borderId="0" xfId="0" applyFont="1" applyFill="1" applyAlignment="1">
      <alignment vertical="center" wrapText="1"/>
    </xf>
    <xf numFmtId="177" fontId="13" fillId="0" borderId="2" xfId="20" applyFont="1" applyFill="1" applyBorder="1" applyAlignment="1">
      <alignment horizontal="center" vertical="center" wrapText="1"/>
    </xf>
    <xf numFmtId="43" fontId="9" fillId="0" borderId="2" xfId="1" applyNumberFormat="1" applyFont="1" applyFill="1" applyBorder="1" applyAlignment="1">
      <alignment horizontal="center" vertical="center" wrapText="1"/>
    </xf>
    <xf numFmtId="178" fontId="13" fillId="0" borderId="2" xfId="1" applyNumberFormat="1" applyFont="1" applyFill="1" applyBorder="1" applyAlignment="1">
      <alignment horizontal="center" vertical="center" wrapText="1"/>
    </xf>
    <xf numFmtId="177" fontId="12" fillId="0" borderId="0" xfId="0" applyFont="1" applyFill="1" applyAlignment="1">
      <alignment vertical="center" wrapText="1"/>
    </xf>
    <xf numFmtId="177" fontId="10" fillId="3" borderId="2" xfId="2" applyFont="1" applyFill="1" applyBorder="1" applyAlignment="1" applyProtection="1">
      <alignment horizontal="center" vertical="center" wrapText="1"/>
    </xf>
    <xf numFmtId="177" fontId="10" fillId="0" borderId="2" xfId="9" applyFont="1" applyBorder="1" applyAlignment="1">
      <alignment horizontal="center" vertical="center" wrapText="1"/>
    </xf>
    <xf numFmtId="177" fontId="12" fillId="0" borderId="2" xfId="0" applyFont="1" applyBorder="1" applyAlignment="1">
      <alignment vertical="center" wrapText="1"/>
    </xf>
    <xf numFmtId="43" fontId="9" fillId="4" borderId="0" xfId="1" applyNumberFormat="1" applyFont="1" applyFill="1" applyBorder="1" applyAlignment="1">
      <alignment horizontal="center" vertical="center" wrapText="1"/>
    </xf>
    <xf numFmtId="177" fontId="12" fillId="4" borderId="0" xfId="0" applyFont="1" applyFill="1" applyBorder="1" applyAlignment="1">
      <alignment vertical="center" wrapText="1"/>
    </xf>
    <xf numFmtId="177" fontId="12" fillId="0" borderId="0" xfId="0" applyFont="1" applyAlignment="1">
      <alignment vertical="center" wrapText="1"/>
    </xf>
    <xf numFmtId="43" fontId="9" fillId="4" borderId="2" xfId="1" applyNumberFormat="1" applyFont="1" applyFill="1" applyBorder="1" applyAlignment="1">
      <alignment horizontal="center" vertical="center" wrapText="1"/>
    </xf>
    <xf numFmtId="177" fontId="9" fillId="0" borderId="2" xfId="20" applyFont="1" applyFill="1" applyBorder="1" applyAlignment="1">
      <alignment horizontal="center" vertical="center" wrapText="1"/>
    </xf>
    <xf numFmtId="178" fontId="9" fillId="0" borderId="2" xfId="1" applyNumberFormat="1" applyFont="1" applyFill="1" applyBorder="1" applyAlignment="1">
      <alignment horizontal="center" vertical="center" wrapText="1"/>
    </xf>
    <xf numFmtId="177" fontId="10" fillId="0" borderId="2" xfId="2" applyFont="1" applyFill="1" applyBorder="1" applyAlignment="1" applyProtection="1">
      <alignment horizontal="center" vertical="center" wrapText="1"/>
    </xf>
    <xf numFmtId="177" fontId="10" fillId="0" borderId="2" xfId="9" applyFont="1" applyFill="1" applyBorder="1" applyAlignment="1">
      <alignment horizontal="center" vertical="center" wrapText="1"/>
    </xf>
    <xf numFmtId="177" fontId="12" fillId="4" borderId="0" xfId="0" applyFont="1" applyFill="1" applyAlignment="1">
      <alignment vertical="center" wrapText="1"/>
    </xf>
    <xf numFmtId="177" fontId="12" fillId="4" borderId="2" xfId="0" applyFont="1" applyFill="1" applyBorder="1" applyAlignment="1">
      <alignment vertical="center" wrapText="1"/>
    </xf>
    <xf numFmtId="177" fontId="10" fillId="3" borderId="2" xfId="2" applyFont="1" applyFill="1" applyBorder="1" applyAlignment="1" applyProtection="1">
      <alignment horizontal="center" vertical="center" wrapText="1"/>
    </xf>
    <xf numFmtId="177" fontId="10" fillId="0" borderId="2" xfId="17" applyFont="1" applyFill="1" applyBorder="1" applyAlignment="1">
      <alignment horizontal="center" vertical="center" wrapText="1"/>
    </xf>
    <xf numFmtId="177" fontId="10" fillId="0" borderId="2" xfId="17" applyFont="1" applyFill="1" applyBorder="1" applyAlignment="1">
      <alignment horizontal="center" vertical="center" wrapText="1"/>
    </xf>
    <xf numFmtId="177" fontId="11" fillId="2" borderId="1" xfId="0" applyFont="1" applyFill="1" applyBorder="1" applyAlignment="1">
      <alignment horizontal="left" vertical="center" wrapText="1"/>
    </xf>
    <xf numFmtId="177" fontId="12" fillId="0" borderId="3" xfId="0" applyFont="1" applyBorder="1" applyAlignment="1">
      <alignment vertical="center" wrapText="1"/>
    </xf>
    <xf numFmtId="177" fontId="10" fillId="0" borderId="2" xfId="17" applyFont="1" applyFill="1" applyBorder="1" applyAlignment="1">
      <alignment horizontal="left" vertical="center" wrapText="1"/>
    </xf>
    <xf numFmtId="177" fontId="10" fillId="0" borderId="2" xfId="4" applyFont="1" applyFill="1" applyBorder="1" applyAlignment="1">
      <alignment horizontal="left" vertical="center" wrapText="1"/>
    </xf>
    <xf numFmtId="177" fontId="10" fillId="3" borderId="2" xfId="2" applyFont="1" applyFill="1" applyBorder="1" applyAlignment="1" applyProtection="1">
      <alignment horizontal="left" vertical="center" wrapText="1"/>
    </xf>
    <xf numFmtId="179" fontId="10" fillId="3" borderId="5" xfId="1" applyNumberFormat="1" applyFont="1" applyFill="1" applyBorder="1" applyAlignment="1" applyProtection="1">
      <alignment horizontal="right" vertical="center" wrapText="1"/>
    </xf>
    <xf numFmtId="179" fontId="10" fillId="3" borderId="2" xfId="1" applyNumberFormat="1" applyFont="1" applyFill="1" applyBorder="1" applyAlignment="1" applyProtection="1">
      <alignment horizontal="right" vertical="center" wrapText="1"/>
    </xf>
    <xf numFmtId="179" fontId="10" fillId="3" borderId="2" xfId="2" applyNumberFormat="1" applyFont="1" applyFill="1" applyBorder="1" applyAlignment="1" applyProtection="1">
      <alignment horizontal="right" vertical="center" wrapText="1"/>
    </xf>
    <xf numFmtId="179" fontId="9" fillId="4" borderId="0" xfId="1" applyNumberFormat="1" applyFont="1" applyFill="1" applyBorder="1" applyAlignment="1" applyProtection="1">
      <alignment horizontal="right" vertical="center" wrapText="1"/>
    </xf>
    <xf numFmtId="179" fontId="9" fillId="4" borderId="2" xfId="1" applyNumberFormat="1" applyFont="1" applyFill="1" applyBorder="1" applyAlignment="1" applyProtection="1">
      <alignment horizontal="right" vertical="center" wrapText="1"/>
    </xf>
    <xf numFmtId="179" fontId="9" fillId="4" borderId="0" xfId="1" applyNumberFormat="1" applyFont="1" applyFill="1" applyBorder="1" applyAlignment="1">
      <alignment horizontal="right" vertical="center" wrapText="1"/>
    </xf>
    <xf numFmtId="177" fontId="10" fillId="0" borderId="2" xfId="9" applyFont="1" applyFill="1" applyBorder="1" applyAlignment="1">
      <alignment horizontal="left" vertical="center" wrapText="1"/>
    </xf>
    <xf numFmtId="177" fontId="10" fillId="0" borderId="2" xfId="9" applyFont="1" applyBorder="1" applyAlignment="1">
      <alignment horizontal="left" vertical="center" wrapText="1"/>
    </xf>
    <xf numFmtId="177" fontId="7" fillId="0" borderId="0" xfId="0" applyFont="1">
      <alignment vertical="center"/>
    </xf>
    <xf numFmtId="177" fontId="10" fillId="0" borderId="2" xfId="17" applyFont="1" applyFill="1" applyBorder="1" applyAlignment="1">
      <alignment horizontal="center" vertical="center" wrapText="1"/>
    </xf>
    <xf numFmtId="179" fontId="10" fillId="0" borderId="5" xfId="1" applyNumberFormat="1" applyFont="1" applyFill="1" applyBorder="1" applyAlignment="1" applyProtection="1">
      <alignment horizontal="right" vertical="center" wrapText="1"/>
    </xf>
    <xf numFmtId="179" fontId="10" fillId="0" borderId="2" xfId="1" applyNumberFormat="1" applyFont="1" applyFill="1" applyBorder="1" applyAlignment="1" applyProtection="1">
      <alignment horizontal="right" vertical="center" wrapText="1"/>
    </xf>
    <xf numFmtId="177" fontId="10" fillId="0" borderId="2" xfId="2" applyFont="1" applyFill="1" applyBorder="1" applyAlignment="1" applyProtection="1">
      <alignment horizontal="left" vertical="center" wrapText="1"/>
    </xf>
    <xf numFmtId="179" fontId="10" fillId="0" borderId="2" xfId="2" applyNumberFormat="1" applyFont="1" applyFill="1" applyBorder="1" applyAlignment="1" applyProtection="1">
      <alignment horizontal="right" vertical="center" wrapText="1"/>
    </xf>
    <xf numFmtId="177" fontId="10" fillId="0" borderId="2" xfId="17" applyFont="1" applyFill="1" applyBorder="1" applyAlignment="1">
      <alignment horizontal="center" vertical="center" wrapText="1"/>
    </xf>
    <xf numFmtId="179" fontId="14" fillId="3" borderId="2" xfId="2" applyNumberFormat="1" applyFont="1" applyFill="1" applyBorder="1" applyAlignment="1" applyProtection="1">
      <alignment horizontal="right" vertical="center" wrapText="1"/>
    </xf>
    <xf numFmtId="177" fontId="10" fillId="0" borderId="2" xfId="17" applyFont="1" applyFill="1" applyBorder="1" applyAlignment="1">
      <alignment horizontal="center" vertical="center" wrapText="1"/>
    </xf>
    <xf numFmtId="177" fontId="10" fillId="0" borderId="2" xfId="0" applyFont="1" applyFill="1" applyBorder="1" applyAlignment="1">
      <alignment vertical="center" wrapText="1"/>
    </xf>
    <xf numFmtId="179" fontId="10" fillId="0" borderId="0" xfId="0" applyNumberFormat="1" applyFont="1" applyFill="1" applyAlignment="1">
      <alignment vertical="center" wrapText="1"/>
    </xf>
    <xf numFmtId="179" fontId="0" fillId="0" borderId="0" xfId="0" applyNumberFormat="1">
      <alignment vertical="center"/>
    </xf>
    <xf numFmtId="0" fontId="13" fillId="0" borderId="2" xfId="20" applyNumberFormat="1" applyFont="1" applyFill="1" applyBorder="1" applyAlignment="1">
      <alignment horizontal="center" vertical="center" wrapText="1"/>
    </xf>
    <xf numFmtId="0" fontId="10" fillId="3" borderId="2" xfId="2" applyNumberFormat="1" applyFont="1" applyFill="1" applyBorder="1" applyAlignment="1" applyProtection="1">
      <alignment horizontal="center" vertical="center" wrapText="1"/>
    </xf>
    <xf numFmtId="0" fontId="10" fillId="0" borderId="2" xfId="2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Fill="1" applyBorder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0" fillId="0" borderId="0" xfId="0" applyNumberFormat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10" fillId="0" borderId="5" xfId="1" applyNumberFormat="1" applyFont="1" applyFill="1" applyBorder="1" applyAlignment="1" applyProtection="1">
      <alignment horizontal="right" vertical="center" wrapText="1"/>
    </xf>
    <xf numFmtId="0" fontId="12" fillId="0" borderId="3" xfId="0" applyNumberFormat="1" applyFont="1" applyBorder="1" applyAlignment="1">
      <alignment vertical="center" wrapText="1"/>
    </xf>
    <xf numFmtId="0" fontId="9" fillId="4" borderId="0" xfId="1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9" fillId="0" borderId="2" xfId="20" applyNumberFormat="1" applyFont="1" applyFill="1" applyBorder="1" applyAlignment="1">
      <alignment horizontal="center" vertical="center" wrapText="1"/>
    </xf>
    <xf numFmtId="0" fontId="10" fillId="3" borderId="2" xfId="2" applyNumberFormat="1" applyFont="1" applyFill="1" applyBorder="1" applyAlignment="1" applyProtection="1">
      <alignment horizontal="right" vertical="center" wrapText="1"/>
    </xf>
    <xf numFmtId="0" fontId="9" fillId="4" borderId="2" xfId="1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0" fillId="0" borderId="2" xfId="1" applyNumberFormat="1" applyFont="1" applyFill="1" applyBorder="1" applyAlignment="1" applyProtection="1">
      <alignment horizontal="right" vertical="center" wrapText="1"/>
    </xf>
    <xf numFmtId="0" fontId="10" fillId="3" borderId="2" xfId="1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Alignment="1">
      <alignment vertical="center" wrapText="1"/>
    </xf>
    <xf numFmtId="180" fontId="9" fillId="4" borderId="0" xfId="1" applyNumberFormat="1" applyFont="1" applyFill="1" applyBorder="1" applyAlignment="1">
      <alignment horizontal="right" vertical="center" wrapText="1"/>
    </xf>
    <xf numFmtId="177" fontId="10" fillId="0" borderId="2" xfId="17" applyFont="1" applyFill="1" applyBorder="1" applyAlignment="1">
      <alignment horizontal="center" vertical="center" wrapText="1"/>
    </xf>
    <xf numFmtId="177" fontId="11" fillId="2" borderId="6" xfId="0" applyFont="1" applyFill="1" applyBorder="1" applyAlignment="1">
      <alignment horizontal="left" vertical="center" wrapText="1"/>
    </xf>
    <xf numFmtId="177" fontId="11" fillId="2" borderId="8" xfId="0" applyFont="1" applyFill="1" applyBorder="1" applyAlignment="1">
      <alignment horizontal="left" vertical="center" wrapText="1"/>
    </xf>
    <xf numFmtId="177" fontId="11" fillId="2" borderId="5" xfId="0" applyFont="1" applyFill="1" applyBorder="1" applyAlignment="1">
      <alignment horizontal="left" vertical="center" wrapText="1"/>
    </xf>
    <xf numFmtId="177" fontId="10" fillId="3" borderId="3" xfId="2" applyFont="1" applyFill="1" applyBorder="1" applyAlignment="1" applyProtection="1">
      <alignment horizontal="center" vertical="center" wrapText="1"/>
    </xf>
    <xf numFmtId="177" fontId="10" fillId="3" borderId="4" xfId="2" applyFont="1" applyFill="1" applyBorder="1" applyAlignment="1" applyProtection="1">
      <alignment horizontal="center" vertical="center" wrapText="1"/>
    </xf>
    <xf numFmtId="177" fontId="10" fillId="3" borderId="7" xfId="2" applyFont="1" applyFill="1" applyBorder="1" applyAlignment="1" applyProtection="1">
      <alignment horizontal="center" vertical="center" wrapText="1"/>
    </xf>
    <xf numFmtId="177" fontId="10" fillId="0" borderId="4" xfId="0" applyFont="1" applyFill="1" applyBorder="1" applyAlignment="1">
      <alignment horizontal="center" vertical="center" wrapText="1"/>
    </xf>
    <xf numFmtId="177" fontId="10" fillId="0" borderId="7" xfId="0" applyFont="1" applyFill="1" applyBorder="1" applyAlignment="1">
      <alignment horizontal="center" vertical="center" wrapText="1"/>
    </xf>
    <xf numFmtId="177" fontId="11" fillId="2" borderId="1" xfId="0" applyFont="1" applyFill="1" applyBorder="1" applyAlignment="1">
      <alignment horizontal="left" vertical="center" wrapText="1"/>
    </xf>
    <xf numFmtId="177" fontId="10" fillId="0" borderId="3" xfId="17" applyFont="1" applyFill="1" applyBorder="1" applyAlignment="1">
      <alignment horizontal="center" vertical="center" wrapText="1"/>
    </xf>
    <xf numFmtId="177" fontId="10" fillId="0" borderId="4" xfId="17" applyFont="1" applyFill="1" applyBorder="1" applyAlignment="1">
      <alignment horizontal="center" vertical="center" wrapText="1"/>
    </xf>
    <xf numFmtId="177" fontId="10" fillId="0" borderId="7" xfId="17" applyFont="1" applyFill="1" applyBorder="1" applyAlignment="1">
      <alignment horizontal="center" vertical="center" wrapText="1"/>
    </xf>
  </cellXfs>
  <cellStyles count="23">
    <cellStyle name="_ET_STYLE_NoName_00_" xfId="4"/>
    <cellStyle name="0,0_x000a__x000a_NA_x000a__x000a_" xfId="8"/>
    <cellStyle name="A4 Small 210 x 297 mm" xfId="13"/>
    <cellStyle name="A4 Small 210 x 297 mm 3 3" xfId="3"/>
    <cellStyle name="Normal 2" xfId="9"/>
    <cellStyle name="Normal 2 2" xfId="5"/>
    <cellStyle name="Normal 3" xfId="10"/>
    <cellStyle name="常规" xfId="0" builtinId="0"/>
    <cellStyle name="常规 10" xfId="11"/>
    <cellStyle name="常规 11" xfId="14"/>
    <cellStyle name="常规 13" xfId="15"/>
    <cellStyle name="常规 16" xfId="6"/>
    <cellStyle name="常规 17" xfId="16"/>
    <cellStyle name="常规 2" xfId="17"/>
    <cellStyle name="常规 2 14" xfId="18"/>
    <cellStyle name="常规 2 2 3" xfId="7"/>
    <cellStyle name="常规 2 3 2" xfId="12"/>
    <cellStyle name="常规 4" xfId="19"/>
    <cellStyle name="常规_Sheet1" xfId="20"/>
    <cellStyle name="超链接" xfId="2" builtinId="8"/>
    <cellStyle name="千位分隔" xfId="1" builtinId="3"/>
    <cellStyle name="千位分隔 2 10" xfId="22"/>
    <cellStyle name="千位分隔 7" xfId="2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opLeftCell="A25" zoomScaleNormal="100" zoomScaleSheetLayoutView="100" workbookViewId="0">
      <selection activeCell="D2" sqref="D1:F1048576"/>
    </sheetView>
  </sheetViews>
  <sheetFormatPr defaultColWidth="8.875" defaultRowHeight="20.100000000000001" customHeight="1"/>
  <cols>
    <col min="1" max="1" width="11" style="1" bestFit="1" customWidth="1"/>
    <col min="2" max="2" width="12.25" style="1" bestFit="1" customWidth="1"/>
    <col min="3" max="3" width="38" style="1" customWidth="1"/>
    <col min="4" max="5" width="8.625" style="68" customWidth="1"/>
    <col min="6" max="6" width="12.625" style="68" customWidth="1"/>
    <col min="7" max="7" width="12.625" style="1" customWidth="1"/>
    <col min="8" max="8" width="28.625" style="1" customWidth="1"/>
    <col min="9" max="9" width="15.375" style="1" customWidth="1"/>
    <col min="10" max="16384" width="8.875" style="1"/>
  </cols>
  <sheetData>
    <row r="1" spans="1:8" s="4" customFormat="1" ht="20.100000000000001" customHeight="1">
      <c r="A1" s="71" t="s">
        <v>114</v>
      </c>
      <c r="B1" s="72"/>
      <c r="C1" s="72"/>
      <c r="D1" s="72"/>
      <c r="E1" s="72"/>
      <c r="F1" s="72"/>
      <c r="G1" s="72"/>
      <c r="H1" s="73"/>
    </row>
    <row r="2" spans="1:8" s="8" customFormat="1" ht="20.100000000000001" customHeight="1">
      <c r="A2" s="5" t="s">
        <v>5</v>
      </c>
      <c r="B2" s="5" t="s">
        <v>6</v>
      </c>
      <c r="C2" s="5" t="s">
        <v>30</v>
      </c>
      <c r="D2" s="50" t="s">
        <v>32</v>
      </c>
      <c r="E2" s="50" t="s">
        <v>33</v>
      </c>
      <c r="F2" s="57" t="s">
        <v>1</v>
      </c>
      <c r="G2" s="6" t="s">
        <v>4</v>
      </c>
      <c r="H2" s="7" t="s">
        <v>2</v>
      </c>
    </row>
    <row r="3" spans="1:8" ht="20.100000000000001" customHeight="1">
      <c r="A3" s="74" t="s">
        <v>42</v>
      </c>
      <c r="B3" s="46" t="s">
        <v>108</v>
      </c>
      <c r="C3" s="27" t="s">
        <v>31</v>
      </c>
      <c r="D3" s="52">
        <v>2</v>
      </c>
      <c r="E3" s="52">
        <v>1</v>
      </c>
      <c r="F3" s="58">
        <v>500</v>
      </c>
      <c r="G3" s="41">
        <f>D3*E3*F3</f>
        <v>1000</v>
      </c>
      <c r="H3" s="19"/>
    </row>
    <row r="4" spans="1:8" ht="20.100000000000001" customHeight="1">
      <c r="A4" s="75"/>
      <c r="B4" s="46" t="s">
        <v>37</v>
      </c>
      <c r="C4" s="27" t="s">
        <v>78</v>
      </c>
      <c r="D4" s="52">
        <v>2</v>
      </c>
      <c r="E4" s="52">
        <v>2</v>
      </c>
      <c r="F4" s="58">
        <v>1300</v>
      </c>
      <c r="G4" s="41">
        <f>D4*E4*F4</f>
        <v>5200</v>
      </c>
      <c r="H4" s="36"/>
    </row>
    <row r="5" spans="1:8" ht="20.100000000000001" customHeight="1">
      <c r="A5" s="75"/>
      <c r="B5" s="46" t="s">
        <v>13</v>
      </c>
      <c r="C5" s="27" t="s">
        <v>83</v>
      </c>
      <c r="D5" s="52">
        <v>2</v>
      </c>
      <c r="E5" s="52">
        <v>5</v>
      </c>
      <c r="F5" s="58">
        <v>150</v>
      </c>
      <c r="G5" s="41">
        <f t="shared" ref="G5:G8" si="0">D5*E5*F5</f>
        <v>1500</v>
      </c>
      <c r="H5" s="19"/>
    </row>
    <row r="6" spans="1:8" ht="20.100000000000001" customHeight="1">
      <c r="A6" s="75"/>
      <c r="B6" s="46" t="s">
        <v>101</v>
      </c>
      <c r="C6" s="27" t="s">
        <v>122</v>
      </c>
      <c r="D6" s="52">
        <v>2</v>
      </c>
      <c r="E6" s="52">
        <v>1</v>
      </c>
      <c r="F6" s="58">
        <v>500</v>
      </c>
      <c r="G6" s="41">
        <f t="shared" si="0"/>
        <v>1000</v>
      </c>
      <c r="H6" s="42"/>
    </row>
    <row r="7" spans="1:8" ht="20.100000000000001" customHeight="1">
      <c r="A7" s="75"/>
      <c r="B7" s="46" t="s">
        <v>102</v>
      </c>
      <c r="C7" s="27" t="s">
        <v>103</v>
      </c>
      <c r="D7" s="52">
        <v>2</v>
      </c>
      <c r="E7" s="52">
        <v>1</v>
      </c>
      <c r="F7" s="58">
        <v>100</v>
      </c>
      <c r="G7" s="41">
        <f t="shared" si="0"/>
        <v>200</v>
      </c>
      <c r="H7" s="42"/>
    </row>
    <row r="8" spans="1:8" ht="20.100000000000001" customHeight="1">
      <c r="A8" s="76"/>
      <c r="B8" s="46" t="s">
        <v>27</v>
      </c>
      <c r="C8" s="27" t="s">
        <v>36</v>
      </c>
      <c r="D8" s="52">
        <v>2</v>
      </c>
      <c r="E8" s="52">
        <v>1</v>
      </c>
      <c r="F8" s="58">
        <v>40</v>
      </c>
      <c r="G8" s="41">
        <f t="shared" si="0"/>
        <v>80</v>
      </c>
      <c r="H8" s="18"/>
    </row>
    <row r="9" spans="1:8" s="14" customFormat="1" ht="20.100000000000001" customHeight="1">
      <c r="A9" s="26"/>
      <c r="B9" s="26"/>
      <c r="C9" s="26"/>
      <c r="D9" s="59"/>
      <c r="E9" s="59"/>
      <c r="F9" s="60" t="s">
        <v>8</v>
      </c>
      <c r="G9" s="33">
        <f>SUM(G3:G8)</f>
        <v>8980</v>
      </c>
      <c r="H9" s="13"/>
    </row>
    <row r="10" spans="1:8" s="14" customFormat="1" ht="20.100000000000001" customHeight="1">
      <c r="A10" s="71" t="s">
        <v>115</v>
      </c>
      <c r="B10" s="72"/>
      <c r="C10" s="72"/>
      <c r="D10" s="72"/>
      <c r="E10" s="72"/>
      <c r="F10" s="72"/>
      <c r="G10" s="72"/>
      <c r="H10" s="73"/>
    </row>
    <row r="11" spans="1:8" s="14" customFormat="1" ht="20.100000000000001" customHeight="1">
      <c r="A11" s="5" t="s">
        <v>5</v>
      </c>
      <c r="B11" s="5" t="s">
        <v>6</v>
      </c>
      <c r="C11" s="5" t="s">
        <v>30</v>
      </c>
      <c r="D11" s="50" t="s">
        <v>32</v>
      </c>
      <c r="E11" s="50" t="s">
        <v>33</v>
      </c>
      <c r="F11" s="57" t="s">
        <v>1</v>
      </c>
      <c r="G11" s="6" t="s">
        <v>4</v>
      </c>
      <c r="H11" s="7" t="s">
        <v>2</v>
      </c>
    </row>
    <row r="12" spans="1:8" s="14" customFormat="1" ht="20.100000000000001" customHeight="1">
      <c r="A12" s="77" t="s">
        <v>62</v>
      </c>
      <c r="B12" s="46" t="s">
        <v>37</v>
      </c>
      <c r="C12" s="27" t="s">
        <v>86</v>
      </c>
      <c r="D12" s="52">
        <v>3</v>
      </c>
      <c r="E12" s="52">
        <v>1</v>
      </c>
      <c r="F12" s="58">
        <v>1300</v>
      </c>
      <c r="G12" s="41">
        <f t="shared" ref="G12:G15" si="1">D12*E12*F12</f>
        <v>3900</v>
      </c>
      <c r="H12" s="47"/>
    </row>
    <row r="13" spans="1:8" s="14" customFormat="1" ht="20.100000000000001" customHeight="1">
      <c r="A13" s="77"/>
      <c r="B13" s="46" t="s">
        <v>13</v>
      </c>
      <c r="C13" s="27" t="s">
        <v>81</v>
      </c>
      <c r="D13" s="52">
        <v>15</v>
      </c>
      <c r="E13" s="52">
        <v>3</v>
      </c>
      <c r="F13" s="58">
        <v>150</v>
      </c>
      <c r="G13" s="41">
        <f t="shared" si="1"/>
        <v>6750</v>
      </c>
      <c r="H13" s="47"/>
    </row>
    <row r="14" spans="1:8" s="14" customFormat="1" ht="20.100000000000001" customHeight="1">
      <c r="A14" s="77"/>
      <c r="B14" s="46" t="s">
        <v>101</v>
      </c>
      <c r="C14" s="27" t="s">
        <v>125</v>
      </c>
      <c r="D14" s="52">
        <v>3</v>
      </c>
      <c r="E14" s="52">
        <v>1</v>
      </c>
      <c r="F14" s="58">
        <v>500</v>
      </c>
      <c r="G14" s="41">
        <f t="shared" si="1"/>
        <v>1500</v>
      </c>
      <c r="H14" s="47"/>
    </row>
    <row r="15" spans="1:8" s="14" customFormat="1" ht="20.100000000000001" customHeight="1">
      <c r="A15" s="77"/>
      <c r="B15" s="46" t="s">
        <v>14</v>
      </c>
      <c r="C15" s="27" t="s">
        <v>36</v>
      </c>
      <c r="D15" s="52">
        <v>15</v>
      </c>
      <c r="E15" s="52">
        <v>1</v>
      </c>
      <c r="F15" s="58">
        <v>40</v>
      </c>
      <c r="G15" s="41">
        <f t="shared" si="1"/>
        <v>600</v>
      </c>
      <c r="H15" s="47"/>
    </row>
    <row r="16" spans="1:8" s="14" customFormat="1" ht="20.100000000000001" customHeight="1">
      <c r="A16" s="78"/>
      <c r="B16" s="47"/>
      <c r="C16" s="47"/>
      <c r="D16" s="61"/>
      <c r="E16" s="61"/>
      <c r="F16" s="60" t="s">
        <v>8</v>
      </c>
      <c r="G16" s="33">
        <f>SUM(G11:G15)</f>
        <v>12750</v>
      </c>
      <c r="H16" s="13"/>
    </row>
    <row r="17" spans="1:8" ht="20.100000000000001" customHeight="1">
      <c r="A17" s="71" t="s">
        <v>34</v>
      </c>
      <c r="B17" s="72"/>
      <c r="C17" s="72"/>
      <c r="D17" s="72"/>
      <c r="E17" s="72"/>
      <c r="F17" s="72"/>
      <c r="G17" s="72"/>
      <c r="H17" s="73"/>
    </row>
    <row r="18" spans="1:8" ht="20.100000000000001" customHeight="1">
      <c r="A18" s="16" t="s">
        <v>5</v>
      </c>
      <c r="B18" s="16" t="s">
        <v>6</v>
      </c>
      <c r="C18" s="5" t="s">
        <v>30</v>
      </c>
      <c r="D18" s="62" t="s">
        <v>39</v>
      </c>
      <c r="E18" s="50" t="s">
        <v>40</v>
      </c>
      <c r="F18" s="57" t="s">
        <v>1</v>
      </c>
      <c r="G18" s="6" t="s">
        <v>4</v>
      </c>
      <c r="H18" s="17" t="s">
        <v>2</v>
      </c>
    </row>
    <row r="19" spans="1:8" ht="20.100000000000001" customHeight="1">
      <c r="A19" s="70" t="s">
        <v>15</v>
      </c>
      <c r="B19" s="2" t="s">
        <v>17</v>
      </c>
      <c r="C19" s="28" t="s">
        <v>73</v>
      </c>
      <c r="D19" s="52">
        <v>1</v>
      </c>
      <c r="E19" s="52">
        <v>2</v>
      </c>
      <c r="F19" s="63">
        <v>800</v>
      </c>
      <c r="G19" s="31">
        <f>D19*E19*F19</f>
        <v>1600</v>
      </c>
      <c r="H19" s="19"/>
    </row>
    <row r="20" spans="1:8" ht="20.100000000000001" customHeight="1">
      <c r="A20" s="70"/>
      <c r="B20" s="23" t="s">
        <v>70</v>
      </c>
      <c r="C20" s="27" t="s">
        <v>69</v>
      </c>
      <c r="D20" s="52">
        <v>1</v>
      </c>
      <c r="E20" s="52">
        <v>1</v>
      </c>
      <c r="F20" s="63">
        <v>10000</v>
      </c>
      <c r="G20" s="31">
        <f t="shared" ref="G20:G21" si="2">D20*E20*F20</f>
        <v>10000</v>
      </c>
      <c r="H20" s="10"/>
    </row>
    <row r="21" spans="1:8" ht="20.100000000000001" customHeight="1">
      <c r="A21" s="70"/>
      <c r="B21" s="2" t="s">
        <v>16</v>
      </c>
      <c r="C21" s="28" t="s">
        <v>64</v>
      </c>
      <c r="D21" s="52">
        <v>1</v>
      </c>
      <c r="E21" s="52">
        <v>2</v>
      </c>
      <c r="F21" s="63">
        <v>800</v>
      </c>
      <c r="G21" s="31">
        <f t="shared" si="2"/>
        <v>1600</v>
      </c>
      <c r="H21" s="19"/>
    </row>
    <row r="22" spans="1:8" ht="20.100000000000001" customHeight="1">
      <c r="A22" s="18"/>
      <c r="B22" s="18"/>
      <c r="C22" s="18"/>
      <c r="D22" s="52"/>
      <c r="E22" s="52"/>
      <c r="F22" s="64" t="s">
        <v>8</v>
      </c>
      <c r="G22" s="34">
        <f>SUM(G19:G21)</f>
        <v>13200</v>
      </c>
      <c r="H22" s="21"/>
    </row>
    <row r="23" spans="1:8" ht="20.100000000000001" customHeight="1">
      <c r="A23" s="3" t="s">
        <v>35</v>
      </c>
      <c r="B23" s="3"/>
      <c r="C23" s="25"/>
      <c r="D23" s="65"/>
      <c r="E23" s="65"/>
      <c r="F23" s="65"/>
      <c r="G23" s="3"/>
      <c r="H23" s="3"/>
    </row>
    <row r="24" spans="1:8" s="4" customFormat="1" ht="20.100000000000001" customHeight="1">
      <c r="A24" s="16" t="s">
        <v>5</v>
      </c>
      <c r="B24" s="16" t="s">
        <v>6</v>
      </c>
      <c r="C24" s="5" t="s">
        <v>30</v>
      </c>
      <c r="D24" s="62" t="s">
        <v>0</v>
      </c>
      <c r="E24" s="50" t="s">
        <v>33</v>
      </c>
      <c r="F24" s="57" t="s">
        <v>1</v>
      </c>
      <c r="G24" s="17" t="s">
        <v>4</v>
      </c>
      <c r="H24" s="17" t="s">
        <v>2</v>
      </c>
    </row>
    <row r="25" spans="1:8" s="14" customFormat="1" ht="20.100000000000001" customHeight="1">
      <c r="A25" s="9" t="s">
        <v>22</v>
      </c>
      <c r="B25" s="18" t="s">
        <v>12</v>
      </c>
      <c r="C25" s="42" t="s">
        <v>87</v>
      </c>
      <c r="D25" s="52">
        <v>2</v>
      </c>
      <c r="E25" s="52">
        <v>1</v>
      </c>
      <c r="F25" s="66">
        <v>10000</v>
      </c>
      <c r="G25" s="41">
        <f>D25*E25*F25</f>
        <v>20000</v>
      </c>
      <c r="H25" s="19"/>
    </row>
    <row r="26" spans="1:8" s="14" customFormat="1" ht="20.100000000000001" customHeight="1">
      <c r="A26" s="22" t="s">
        <v>88</v>
      </c>
      <c r="B26" s="18" t="s">
        <v>89</v>
      </c>
      <c r="C26" s="42" t="s">
        <v>109</v>
      </c>
      <c r="D26" s="52">
        <v>1</v>
      </c>
      <c r="E26" s="52">
        <v>1</v>
      </c>
      <c r="F26" s="66">
        <v>5000</v>
      </c>
      <c r="G26" s="41">
        <f>D26*E26*F26</f>
        <v>5000</v>
      </c>
      <c r="H26" s="19"/>
    </row>
    <row r="27" spans="1:8" s="14" customFormat="1" ht="20.100000000000001" customHeight="1">
      <c r="A27" s="22" t="s">
        <v>95</v>
      </c>
      <c r="B27" s="18" t="s">
        <v>96</v>
      </c>
      <c r="C27" s="42" t="s">
        <v>97</v>
      </c>
      <c r="D27" s="52">
        <v>20</v>
      </c>
      <c r="E27" s="52">
        <v>1</v>
      </c>
      <c r="F27" s="66">
        <v>200</v>
      </c>
      <c r="G27" s="41">
        <f>D27*E27*F27</f>
        <v>4000</v>
      </c>
      <c r="H27" s="19"/>
    </row>
    <row r="28" spans="1:8" s="14" customFormat="1" ht="20.100000000000001" customHeight="1">
      <c r="A28" s="22" t="s">
        <v>24</v>
      </c>
      <c r="B28" s="22" t="s">
        <v>25</v>
      </c>
      <c r="C28" s="29" t="s">
        <v>41</v>
      </c>
      <c r="D28" s="51">
        <v>1</v>
      </c>
      <c r="E28" s="51">
        <v>1</v>
      </c>
      <c r="F28" s="67">
        <v>6000</v>
      </c>
      <c r="G28" s="31">
        <f>D28*E28*F28</f>
        <v>6000</v>
      </c>
      <c r="H28" s="10"/>
    </row>
    <row r="29" spans="1:8" s="14" customFormat="1" ht="20.100000000000001" customHeight="1">
      <c r="A29" s="22" t="s">
        <v>132</v>
      </c>
      <c r="B29" s="22"/>
      <c r="C29" s="29"/>
      <c r="D29" s="51">
        <v>1</v>
      </c>
      <c r="E29" s="51">
        <v>1</v>
      </c>
      <c r="F29" s="67">
        <v>2000</v>
      </c>
      <c r="G29" s="31">
        <f>D29*E29*F29</f>
        <v>2000</v>
      </c>
      <c r="H29" s="10"/>
    </row>
    <row r="30" spans="1:8" ht="20.100000000000001" customHeight="1">
      <c r="A30" s="18"/>
      <c r="B30" s="18"/>
      <c r="C30" s="18"/>
      <c r="D30" s="52"/>
      <c r="E30" s="52"/>
      <c r="F30" s="64" t="s">
        <v>8</v>
      </c>
      <c r="G30" s="34">
        <f>SUM(G25:G29)</f>
        <v>37000</v>
      </c>
      <c r="H30" s="21"/>
    </row>
    <row r="31" spans="1:8" ht="20.100000000000001" customHeight="1">
      <c r="A31" s="4"/>
      <c r="B31" s="4"/>
      <c r="C31" s="4"/>
      <c r="D31" s="55"/>
      <c r="E31" s="55"/>
    </row>
    <row r="32" spans="1:8" ht="20.100000000000001" customHeight="1">
      <c r="A32" s="4"/>
      <c r="B32" s="48"/>
      <c r="C32" s="4"/>
      <c r="D32" s="55"/>
      <c r="E32" s="55"/>
      <c r="F32" s="60" t="s">
        <v>3</v>
      </c>
      <c r="G32" s="35">
        <f>G30+G16+G22+G9</f>
        <v>71930</v>
      </c>
    </row>
    <row r="33" spans="1:7" ht="20.100000000000001" customHeight="1">
      <c r="A33" s="4"/>
      <c r="B33" s="4"/>
      <c r="C33" s="4"/>
      <c r="D33" s="55"/>
      <c r="E33" s="55"/>
      <c r="F33" s="60" t="s">
        <v>130</v>
      </c>
      <c r="G33" s="35">
        <f>G32*0.1</f>
        <v>7193</v>
      </c>
    </row>
    <row r="34" spans="1:7" ht="20.100000000000001" customHeight="1">
      <c r="A34" s="4"/>
      <c r="B34" s="4"/>
      <c r="C34" s="4"/>
      <c r="D34" s="55"/>
      <c r="E34" s="55"/>
      <c r="F34" s="60" t="s">
        <v>131</v>
      </c>
      <c r="G34" s="35">
        <f>G33+G32</f>
        <v>79123</v>
      </c>
    </row>
    <row r="35" spans="1:7" ht="20.100000000000001" customHeight="1">
      <c r="A35" s="4"/>
      <c r="B35" s="4"/>
      <c r="C35" s="4"/>
      <c r="D35" s="55"/>
      <c r="E35" s="55"/>
    </row>
    <row r="36" spans="1:7" ht="20.100000000000001" customHeight="1">
      <c r="A36" s="4"/>
      <c r="B36" s="4"/>
      <c r="C36" s="4"/>
      <c r="D36" s="55"/>
      <c r="E36" s="55"/>
    </row>
  </sheetData>
  <mergeCells count="6">
    <mergeCell ref="A19:A21"/>
    <mergeCell ref="A1:H1"/>
    <mergeCell ref="A17:H17"/>
    <mergeCell ref="A3:A8"/>
    <mergeCell ref="A10:H10"/>
    <mergeCell ref="A12:A16"/>
  </mergeCells>
  <phoneticPr fontId="8" type="noConversion"/>
  <pageMargins left="0.69930555555555596" right="0.69930555555555596" top="0.75" bottom="0.75" header="0.3" footer="0.3"/>
  <pageSetup paperSize="9" scale="67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5"/>
  <sheetViews>
    <sheetView tabSelected="1" topLeftCell="A46" zoomScaleNormal="100" zoomScaleSheetLayoutView="100" workbookViewId="0">
      <selection activeCell="C22" sqref="C22"/>
    </sheetView>
  </sheetViews>
  <sheetFormatPr defaultRowHeight="14.25"/>
  <cols>
    <col min="2" max="2" width="13.25" customWidth="1"/>
    <col min="3" max="3" width="37.75" customWidth="1"/>
    <col min="4" max="5" width="9" style="56"/>
    <col min="6" max="6" width="10.625" bestFit="1" customWidth="1"/>
    <col min="7" max="7" width="12" bestFit="1" customWidth="1"/>
    <col min="8" max="8" width="30.25" customWidth="1"/>
  </cols>
  <sheetData>
    <row r="1" spans="1:8">
      <c r="A1" s="79" t="s">
        <v>116</v>
      </c>
      <c r="B1" s="79"/>
      <c r="C1" s="79"/>
      <c r="D1" s="79"/>
      <c r="E1" s="79"/>
      <c r="F1" s="79"/>
      <c r="G1" s="79"/>
      <c r="H1" s="79"/>
    </row>
    <row r="2" spans="1:8">
      <c r="A2" s="5" t="s">
        <v>5</v>
      </c>
      <c r="B2" s="5" t="s">
        <v>6</v>
      </c>
      <c r="C2" s="5" t="s">
        <v>54</v>
      </c>
      <c r="D2" s="50" t="s">
        <v>32</v>
      </c>
      <c r="E2" s="50" t="s">
        <v>33</v>
      </c>
      <c r="F2" s="6" t="s">
        <v>1</v>
      </c>
      <c r="G2" s="6" t="s">
        <v>4</v>
      </c>
      <c r="H2" s="7" t="s">
        <v>2</v>
      </c>
    </row>
    <row r="3" spans="1:8">
      <c r="A3" s="74" t="s">
        <v>43</v>
      </c>
      <c r="B3" s="46" t="s">
        <v>108</v>
      </c>
      <c r="C3" s="27" t="s">
        <v>31</v>
      </c>
      <c r="D3" s="51">
        <v>10</v>
      </c>
      <c r="E3" s="51">
        <v>1</v>
      </c>
      <c r="F3" s="30">
        <v>500</v>
      </c>
      <c r="G3" s="31">
        <f>D3*E3*F3</f>
        <v>5000</v>
      </c>
      <c r="H3" s="10"/>
    </row>
    <row r="4" spans="1:8">
      <c r="A4" s="75"/>
      <c r="B4" s="46" t="s">
        <v>7</v>
      </c>
      <c r="C4" s="27" t="s">
        <v>120</v>
      </c>
      <c r="D4" s="52">
        <v>10</v>
      </c>
      <c r="E4" s="52">
        <v>1</v>
      </c>
      <c r="F4" s="40">
        <v>650</v>
      </c>
      <c r="G4" s="41">
        <f t="shared" ref="G4:G8" si="0">D4*E4*F4</f>
        <v>6500</v>
      </c>
      <c r="H4" s="19"/>
    </row>
    <row r="5" spans="1:8">
      <c r="A5" s="75"/>
      <c r="B5" s="46" t="s">
        <v>13</v>
      </c>
      <c r="C5" s="27" t="s">
        <v>82</v>
      </c>
      <c r="D5" s="52">
        <v>10</v>
      </c>
      <c r="E5" s="52">
        <v>3</v>
      </c>
      <c r="F5" s="40">
        <v>150</v>
      </c>
      <c r="G5" s="41">
        <f t="shared" si="0"/>
        <v>4500</v>
      </c>
      <c r="H5" s="42"/>
    </row>
    <row r="6" spans="1:8">
      <c r="A6" s="75"/>
      <c r="B6" s="46" t="s">
        <v>101</v>
      </c>
      <c r="C6" s="27" t="s">
        <v>123</v>
      </c>
      <c r="D6" s="52">
        <v>10</v>
      </c>
      <c r="E6" s="52">
        <v>1</v>
      </c>
      <c r="F6" s="40">
        <v>500</v>
      </c>
      <c r="G6" s="41">
        <f t="shared" si="0"/>
        <v>5000</v>
      </c>
      <c r="H6" s="42"/>
    </row>
    <row r="7" spans="1:8" s="1" customFormat="1">
      <c r="A7" s="75"/>
      <c r="B7" s="46" t="s">
        <v>102</v>
      </c>
      <c r="C7" s="27" t="s">
        <v>103</v>
      </c>
      <c r="D7" s="52">
        <v>10</v>
      </c>
      <c r="E7" s="52">
        <v>1</v>
      </c>
      <c r="F7" s="40">
        <v>100</v>
      </c>
      <c r="G7" s="41">
        <f t="shared" si="0"/>
        <v>1000</v>
      </c>
      <c r="H7" s="42"/>
    </row>
    <row r="8" spans="1:8">
      <c r="A8" s="76"/>
      <c r="B8" s="46" t="s">
        <v>14</v>
      </c>
      <c r="C8" s="27" t="s">
        <v>47</v>
      </c>
      <c r="D8" s="51">
        <v>10</v>
      </c>
      <c r="E8" s="51">
        <v>1</v>
      </c>
      <c r="F8" s="30">
        <v>40</v>
      </c>
      <c r="G8" s="31">
        <f t="shared" si="0"/>
        <v>400</v>
      </c>
      <c r="H8" s="22"/>
    </row>
    <row r="9" spans="1:8">
      <c r="A9" s="11"/>
      <c r="B9" s="11"/>
      <c r="C9" s="11"/>
      <c r="D9" s="53"/>
      <c r="E9" s="53"/>
      <c r="F9" s="12" t="s">
        <v>8</v>
      </c>
      <c r="G9" s="33">
        <f>SUM(G3:G8)</f>
        <v>22400</v>
      </c>
      <c r="H9" s="13"/>
    </row>
    <row r="10" spans="1:8">
      <c r="A10" s="71" t="s">
        <v>117</v>
      </c>
      <c r="B10" s="72"/>
      <c r="C10" s="72"/>
      <c r="D10" s="72"/>
      <c r="E10" s="72"/>
      <c r="F10" s="72"/>
      <c r="G10" s="72"/>
      <c r="H10" s="73"/>
    </row>
    <row r="11" spans="1:8">
      <c r="A11" s="16" t="s">
        <v>5</v>
      </c>
      <c r="B11" s="16" t="s">
        <v>6</v>
      </c>
      <c r="C11" s="5" t="s">
        <v>30</v>
      </c>
      <c r="D11" s="50" t="s">
        <v>32</v>
      </c>
      <c r="E11" s="50" t="s">
        <v>33</v>
      </c>
      <c r="F11" s="6" t="s">
        <v>1</v>
      </c>
      <c r="G11" s="6" t="s">
        <v>4</v>
      </c>
      <c r="H11" s="17" t="s">
        <v>2</v>
      </c>
    </row>
    <row r="12" spans="1:8">
      <c r="A12" s="81" t="s">
        <v>72</v>
      </c>
      <c r="B12" s="46" t="s">
        <v>7</v>
      </c>
      <c r="C12" s="27" t="s">
        <v>119</v>
      </c>
      <c r="D12" s="52">
        <v>40</v>
      </c>
      <c r="E12" s="52">
        <v>1</v>
      </c>
      <c r="F12" s="40">
        <v>650</v>
      </c>
      <c r="G12" s="41">
        <f t="shared" ref="G12:G15" si="1">D12*E12*F12</f>
        <v>26000</v>
      </c>
      <c r="H12" s="19"/>
    </row>
    <row r="13" spans="1:8">
      <c r="A13" s="81"/>
      <c r="B13" s="46" t="s">
        <v>13</v>
      </c>
      <c r="C13" s="27" t="s">
        <v>82</v>
      </c>
      <c r="D13" s="52">
        <v>63</v>
      </c>
      <c r="E13" s="52">
        <v>3</v>
      </c>
      <c r="F13" s="40">
        <v>150</v>
      </c>
      <c r="G13" s="41">
        <f t="shared" si="1"/>
        <v>28350</v>
      </c>
      <c r="H13" s="36"/>
    </row>
    <row r="14" spans="1:8">
      <c r="A14" s="81"/>
      <c r="B14" s="46" t="s">
        <v>101</v>
      </c>
      <c r="C14" s="27" t="s">
        <v>123</v>
      </c>
      <c r="D14" s="52">
        <v>40</v>
      </c>
      <c r="E14" s="52">
        <v>1</v>
      </c>
      <c r="F14" s="40">
        <v>500</v>
      </c>
      <c r="G14" s="41">
        <f t="shared" si="1"/>
        <v>20000</v>
      </c>
      <c r="H14" s="42"/>
    </row>
    <row r="15" spans="1:8">
      <c r="A15" s="82"/>
      <c r="B15" s="46" t="s">
        <v>14</v>
      </c>
      <c r="C15" s="27" t="s">
        <v>47</v>
      </c>
      <c r="D15" s="52">
        <v>63</v>
      </c>
      <c r="E15" s="52">
        <v>1</v>
      </c>
      <c r="F15" s="40">
        <v>40</v>
      </c>
      <c r="G15" s="41">
        <f t="shared" si="1"/>
        <v>2520</v>
      </c>
      <c r="H15" s="36"/>
    </row>
    <row r="16" spans="1:8">
      <c r="A16" s="18"/>
      <c r="B16" s="18"/>
      <c r="C16" s="18"/>
      <c r="D16" s="52"/>
      <c r="E16" s="54"/>
      <c r="F16" s="15" t="s">
        <v>8</v>
      </c>
      <c r="G16" s="33">
        <f>SUM(G12:G15)</f>
        <v>76870</v>
      </c>
      <c r="H16" s="20"/>
    </row>
    <row r="17" spans="1:9">
      <c r="A17" s="71" t="s">
        <v>118</v>
      </c>
      <c r="B17" s="72"/>
      <c r="C17" s="72"/>
      <c r="D17" s="72"/>
      <c r="E17" s="72"/>
      <c r="F17" s="72"/>
      <c r="G17" s="72"/>
      <c r="H17" s="73"/>
    </row>
    <row r="18" spans="1:9">
      <c r="A18" s="16" t="s">
        <v>5</v>
      </c>
      <c r="B18" s="16" t="s">
        <v>6</v>
      </c>
      <c r="C18" s="5" t="s">
        <v>30</v>
      </c>
      <c r="D18" s="50" t="s">
        <v>32</v>
      </c>
      <c r="E18" s="50" t="s">
        <v>33</v>
      </c>
      <c r="F18" s="6" t="s">
        <v>1</v>
      </c>
      <c r="G18" s="6" t="s">
        <v>4</v>
      </c>
      <c r="H18" s="17" t="s">
        <v>2</v>
      </c>
    </row>
    <row r="19" spans="1:9" ht="24" customHeight="1">
      <c r="A19" s="81" t="s">
        <v>71</v>
      </c>
      <c r="B19" s="46" t="s">
        <v>7</v>
      </c>
      <c r="C19" s="27" t="s">
        <v>121</v>
      </c>
      <c r="D19" s="52">
        <v>46</v>
      </c>
      <c r="E19" s="52">
        <v>1</v>
      </c>
      <c r="F19" s="40">
        <v>650</v>
      </c>
      <c r="G19" s="41">
        <f t="shared" ref="G19:G22" si="2">D19*E19*F19</f>
        <v>29900</v>
      </c>
      <c r="H19" s="19"/>
    </row>
    <row r="20" spans="1:9">
      <c r="A20" s="81"/>
      <c r="B20" s="46" t="s">
        <v>13</v>
      </c>
      <c r="C20" s="27" t="s">
        <v>81</v>
      </c>
      <c r="D20" s="52">
        <v>73</v>
      </c>
      <c r="E20" s="52">
        <v>3</v>
      </c>
      <c r="F20" s="40">
        <v>150</v>
      </c>
      <c r="G20" s="41">
        <f t="shared" si="2"/>
        <v>32850</v>
      </c>
      <c r="H20" s="36"/>
    </row>
    <row r="21" spans="1:9">
      <c r="A21" s="81"/>
      <c r="B21" s="46" t="s">
        <v>101</v>
      </c>
      <c r="C21" s="27" t="s">
        <v>123</v>
      </c>
      <c r="D21" s="52">
        <v>46</v>
      </c>
      <c r="E21" s="52">
        <v>1</v>
      </c>
      <c r="F21" s="40">
        <v>500</v>
      </c>
      <c r="G21" s="41">
        <f t="shared" si="2"/>
        <v>23000</v>
      </c>
      <c r="H21" s="42"/>
    </row>
    <row r="22" spans="1:9">
      <c r="A22" s="82"/>
      <c r="B22" s="46" t="s">
        <v>14</v>
      </c>
      <c r="C22" s="27" t="s">
        <v>47</v>
      </c>
      <c r="D22" s="52">
        <v>73</v>
      </c>
      <c r="E22" s="52">
        <v>1</v>
      </c>
      <c r="F22" s="40">
        <v>40</v>
      </c>
      <c r="G22" s="41">
        <f t="shared" si="2"/>
        <v>2920</v>
      </c>
      <c r="H22" s="36"/>
    </row>
    <row r="23" spans="1:9">
      <c r="A23" s="18"/>
      <c r="B23" s="18"/>
      <c r="C23" s="18"/>
      <c r="D23" s="52"/>
      <c r="E23" s="54"/>
      <c r="F23" s="15" t="s">
        <v>8</v>
      </c>
      <c r="G23" s="33">
        <f>SUM(G19:G22)</f>
        <v>88670</v>
      </c>
      <c r="H23" s="20"/>
    </row>
    <row r="24" spans="1:9">
      <c r="A24" s="71" t="s">
        <v>44</v>
      </c>
      <c r="B24" s="72"/>
      <c r="C24" s="72"/>
      <c r="D24" s="72"/>
      <c r="E24" s="72"/>
      <c r="F24" s="72"/>
      <c r="G24" s="72"/>
      <c r="H24" s="73"/>
    </row>
    <row r="25" spans="1:9">
      <c r="A25" s="16" t="s">
        <v>5</v>
      </c>
      <c r="B25" s="16" t="s">
        <v>6</v>
      </c>
      <c r="C25" s="5" t="s">
        <v>30</v>
      </c>
      <c r="D25" s="50" t="s">
        <v>48</v>
      </c>
      <c r="E25" s="50" t="s">
        <v>49</v>
      </c>
      <c r="F25" s="6" t="s">
        <v>1</v>
      </c>
      <c r="G25" s="6" t="s">
        <v>4</v>
      </c>
      <c r="H25" s="17" t="s">
        <v>2</v>
      </c>
    </row>
    <row r="26" spans="1:9">
      <c r="A26" s="80" t="s">
        <v>9</v>
      </c>
      <c r="B26" s="2" t="s">
        <v>10</v>
      </c>
      <c r="C26" s="28" t="s">
        <v>85</v>
      </c>
      <c r="D26" s="52">
        <v>20</v>
      </c>
      <c r="E26" s="51">
        <v>3</v>
      </c>
      <c r="F26" s="43">
        <v>150</v>
      </c>
      <c r="G26" s="31">
        <f t="shared" ref="G26:G32" si="3">D26*E26*F26</f>
        <v>9000</v>
      </c>
      <c r="H26" s="19"/>
    </row>
    <row r="27" spans="1:9">
      <c r="A27" s="81"/>
      <c r="B27" s="46" t="s">
        <v>11</v>
      </c>
      <c r="C27" s="27" t="s">
        <v>66</v>
      </c>
      <c r="D27" s="52">
        <v>20</v>
      </c>
      <c r="E27" s="52">
        <v>2</v>
      </c>
      <c r="F27" s="43">
        <v>150</v>
      </c>
      <c r="G27" s="41">
        <f t="shared" si="3"/>
        <v>6000</v>
      </c>
      <c r="H27" s="19"/>
    </row>
    <row r="28" spans="1:9">
      <c r="A28" s="81"/>
      <c r="B28" s="2" t="s">
        <v>19</v>
      </c>
      <c r="C28" s="28"/>
      <c r="D28" s="52">
        <v>20</v>
      </c>
      <c r="E28" s="52">
        <v>2</v>
      </c>
      <c r="F28" s="43">
        <v>100</v>
      </c>
      <c r="G28" s="41">
        <f t="shared" si="3"/>
        <v>4000</v>
      </c>
      <c r="H28" s="19"/>
    </row>
    <row r="29" spans="1:9" ht="28.5">
      <c r="A29" s="81"/>
      <c r="B29" s="2" t="s">
        <v>21</v>
      </c>
      <c r="C29" s="36" t="s">
        <v>67</v>
      </c>
      <c r="D29" s="52">
        <v>20</v>
      </c>
      <c r="E29" s="52">
        <v>2</v>
      </c>
      <c r="F29" s="43">
        <v>150</v>
      </c>
      <c r="G29" s="41">
        <f t="shared" si="3"/>
        <v>6000</v>
      </c>
      <c r="H29" s="19"/>
      <c r="I29" s="38"/>
    </row>
    <row r="30" spans="1:9">
      <c r="A30" s="81"/>
      <c r="B30" s="2" t="s">
        <v>20</v>
      </c>
      <c r="C30" s="28" t="s">
        <v>50</v>
      </c>
      <c r="D30" s="52">
        <v>5</v>
      </c>
      <c r="E30" s="51">
        <v>2</v>
      </c>
      <c r="F30" s="32">
        <v>800</v>
      </c>
      <c r="G30" s="31">
        <f t="shared" si="3"/>
        <v>8000</v>
      </c>
      <c r="H30" s="19"/>
    </row>
    <row r="31" spans="1:9">
      <c r="A31" s="81"/>
      <c r="B31" s="2" t="s">
        <v>112</v>
      </c>
      <c r="C31" s="28" t="s">
        <v>99</v>
      </c>
      <c r="D31" s="52">
        <v>50</v>
      </c>
      <c r="E31" s="52">
        <v>1</v>
      </c>
      <c r="F31" s="43">
        <v>100</v>
      </c>
      <c r="G31" s="41">
        <f t="shared" si="3"/>
        <v>5000</v>
      </c>
      <c r="H31" s="19"/>
    </row>
    <row r="32" spans="1:9">
      <c r="A32" s="82"/>
      <c r="B32" s="2" t="s">
        <v>113</v>
      </c>
      <c r="C32" s="28" t="s">
        <v>51</v>
      </c>
      <c r="D32" s="52">
        <v>25</v>
      </c>
      <c r="E32" s="51">
        <v>1</v>
      </c>
      <c r="F32" s="32">
        <v>399</v>
      </c>
      <c r="G32" s="31">
        <f t="shared" si="3"/>
        <v>9975</v>
      </c>
      <c r="H32" s="19"/>
    </row>
    <row r="33" spans="1:8">
      <c r="A33" s="18"/>
      <c r="B33" s="18"/>
      <c r="C33" s="18"/>
      <c r="D33" s="52"/>
      <c r="E33" s="54"/>
      <c r="F33" s="15" t="s">
        <v>8</v>
      </c>
      <c r="G33" s="33">
        <f>SUM(G26:G32)</f>
        <v>47975</v>
      </c>
      <c r="H33" s="20"/>
    </row>
    <row r="34" spans="1:8">
      <c r="A34" s="71" t="s">
        <v>45</v>
      </c>
      <c r="B34" s="72"/>
      <c r="C34" s="72"/>
      <c r="D34" s="72"/>
      <c r="E34" s="72"/>
      <c r="F34" s="72"/>
      <c r="G34" s="72"/>
      <c r="H34" s="73"/>
    </row>
    <row r="35" spans="1:8">
      <c r="A35" s="16" t="s">
        <v>5</v>
      </c>
      <c r="B35" s="16" t="s">
        <v>6</v>
      </c>
      <c r="C35" s="5" t="s">
        <v>30</v>
      </c>
      <c r="D35" s="50" t="s">
        <v>39</v>
      </c>
      <c r="E35" s="50" t="s">
        <v>52</v>
      </c>
      <c r="F35" s="6" t="s">
        <v>1</v>
      </c>
      <c r="G35" s="6" t="s">
        <v>4</v>
      </c>
      <c r="H35" s="17" t="s">
        <v>2</v>
      </c>
    </row>
    <row r="36" spans="1:8">
      <c r="A36" s="70" t="s">
        <v>15</v>
      </c>
      <c r="B36" s="2" t="s">
        <v>17</v>
      </c>
      <c r="C36" s="28" t="s">
        <v>107</v>
      </c>
      <c r="D36" s="52">
        <v>4</v>
      </c>
      <c r="E36" s="51">
        <v>2</v>
      </c>
      <c r="F36" s="32">
        <v>1200</v>
      </c>
      <c r="G36" s="31">
        <f t="shared" ref="G36:G39" si="4">D36*E36*F36</f>
        <v>9600</v>
      </c>
      <c r="H36" s="19"/>
    </row>
    <row r="37" spans="1:8">
      <c r="A37" s="70"/>
      <c r="B37" s="24" t="s">
        <v>18</v>
      </c>
      <c r="C37" s="27" t="s">
        <v>74</v>
      </c>
      <c r="D37" s="52">
        <v>1</v>
      </c>
      <c r="E37" s="51">
        <v>1</v>
      </c>
      <c r="F37" s="45">
        <v>0</v>
      </c>
      <c r="G37" s="31">
        <f t="shared" si="4"/>
        <v>0</v>
      </c>
      <c r="H37" s="10"/>
    </row>
    <row r="38" spans="1:8">
      <c r="A38" s="70"/>
      <c r="B38" s="44" t="s">
        <v>90</v>
      </c>
      <c r="C38" s="27" t="s">
        <v>100</v>
      </c>
      <c r="D38" s="52">
        <v>1</v>
      </c>
      <c r="E38" s="52">
        <v>2</v>
      </c>
      <c r="F38" s="43">
        <v>2000</v>
      </c>
      <c r="G38" s="41">
        <f t="shared" si="4"/>
        <v>4000</v>
      </c>
      <c r="H38" s="19"/>
    </row>
    <row r="39" spans="1:8" ht="28.5">
      <c r="A39" s="70"/>
      <c r="B39" s="2" t="s">
        <v>16</v>
      </c>
      <c r="C39" s="28" t="s">
        <v>65</v>
      </c>
      <c r="D39" s="52">
        <v>2</v>
      </c>
      <c r="E39" s="51">
        <v>4</v>
      </c>
      <c r="F39" s="32">
        <v>800</v>
      </c>
      <c r="G39" s="31">
        <f t="shared" si="4"/>
        <v>6400</v>
      </c>
      <c r="H39" s="19"/>
    </row>
    <row r="40" spans="1:8">
      <c r="A40" s="18"/>
      <c r="B40" s="18"/>
      <c r="C40" s="18"/>
      <c r="D40" s="52"/>
      <c r="E40" s="54"/>
      <c r="F40" s="15" t="s">
        <v>8</v>
      </c>
      <c r="G40" s="34">
        <f>SUM(G36:G39)</f>
        <v>20000</v>
      </c>
      <c r="H40" s="21"/>
    </row>
    <row r="41" spans="1:8">
      <c r="A41" s="72" t="s">
        <v>46</v>
      </c>
      <c r="B41" s="72"/>
      <c r="C41" s="72"/>
      <c r="D41" s="72"/>
      <c r="E41" s="72"/>
      <c r="F41" s="72"/>
      <c r="G41" s="72"/>
      <c r="H41" s="72"/>
    </row>
    <row r="42" spans="1:8">
      <c r="A42" s="16" t="s">
        <v>5</v>
      </c>
      <c r="B42" s="16" t="s">
        <v>6</v>
      </c>
      <c r="C42" s="5" t="s">
        <v>30</v>
      </c>
      <c r="D42" s="50" t="s">
        <v>53</v>
      </c>
      <c r="E42" s="50" t="s">
        <v>75</v>
      </c>
      <c r="F42" s="17" t="s">
        <v>1</v>
      </c>
      <c r="G42" s="17" t="s">
        <v>4</v>
      </c>
      <c r="H42" s="17" t="s">
        <v>2</v>
      </c>
    </row>
    <row r="43" spans="1:8" ht="28.5">
      <c r="A43" s="18" t="s">
        <v>22</v>
      </c>
      <c r="B43" s="18" t="s">
        <v>12</v>
      </c>
      <c r="C43" s="42" t="s">
        <v>68</v>
      </c>
      <c r="D43" s="52">
        <v>2</v>
      </c>
      <c r="E43" s="52">
        <v>3</v>
      </c>
      <c r="F43" s="41">
        <v>1000</v>
      </c>
      <c r="G43" s="41">
        <f>D43*E43*F43</f>
        <v>6000</v>
      </c>
      <c r="H43" s="19"/>
    </row>
    <row r="44" spans="1:8">
      <c r="A44" s="18" t="s">
        <v>91</v>
      </c>
      <c r="B44" s="18" t="s">
        <v>92</v>
      </c>
      <c r="C44" s="42" t="s">
        <v>93</v>
      </c>
      <c r="D44" s="52">
        <v>1</v>
      </c>
      <c r="E44" s="52">
        <v>2</v>
      </c>
      <c r="F44" s="41">
        <v>1000</v>
      </c>
      <c r="G44" s="41">
        <f t="shared" ref="G44:G48" si="5">D44*E44*F44</f>
        <v>2000</v>
      </c>
      <c r="H44" s="19"/>
    </row>
    <row r="45" spans="1:8">
      <c r="A45" s="18" t="s">
        <v>104</v>
      </c>
      <c r="B45" s="18" t="s">
        <v>105</v>
      </c>
      <c r="C45" s="42" t="s">
        <v>106</v>
      </c>
      <c r="D45" s="52">
        <v>4</v>
      </c>
      <c r="E45" s="52">
        <v>2</v>
      </c>
      <c r="F45" s="41">
        <v>500</v>
      </c>
      <c r="G45" s="41">
        <f>D45*E45*F45</f>
        <v>4000</v>
      </c>
      <c r="H45" s="19"/>
    </row>
    <row r="46" spans="1:8" s="14" customFormat="1">
      <c r="A46" s="22" t="s">
        <v>95</v>
      </c>
      <c r="B46" s="18" t="s">
        <v>96</v>
      </c>
      <c r="C46" s="42" t="s">
        <v>97</v>
      </c>
      <c r="D46" s="52">
        <v>75</v>
      </c>
      <c r="E46" s="52">
        <v>1</v>
      </c>
      <c r="F46" s="41">
        <v>100</v>
      </c>
      <c r="G46" s="41">
        <f>D46*E46*F46</f>
        <v>7500</v>
      </c>
      <c r="H46" s="19"/>
    </row>
    <row r="47" spans="1:8" s="14" customFormat="1">
      <c r="A47" s="22" t="s">
        <v>98</v>
      </c>
      <c r="B47" s="18" t="s">
        <v>110</v>
      </c>
      <c r="C47" s="42" t="s">
        <v>111</v>
      </c>
      <c r="D47" s="52">
        <v>75</v>
      </c>
      <c r="E47" s="52">
        <v>1</v>
      </c>
      <c r="F47" s="41">
        <v>80</v>
      </c>
      <c r="G47" s="41">
        <f>D47*E47*F47</f>
        <v>6000</v>
      </c>
      <c r="H47" s="19"/>
    </row>
    <row r="48" spans="1:8">
      <c r="A48" s="18" t="s">
        <v>24</v>
      </c>
      <c r="B48" s="18" t="s">
        <v>26</v>
      </c>
      <c r="C48" s="36" t="s">
        <v>23</v>
      </c>
      <c r="D48" s="52">
        <v>1</v>
      </c>
      <c r="E48" s="52">
        <v>1</v>
      </c>
      <c r="F48" s="41">
        <v>1090.9100000000001</v>
      </c>
      <c r="G48" s="41">
        <f t="shared" si="5"/>
        <v>1090.9100000000001</v>
      </c>
      <c r="H48" s="19"/>
    </row>
    <row r="49" spans="1:8">
      <c r="A49" s="22" t="s">
        <v>132</v>
      </c>
      <c r="B49" s="22"/>
      <c r="C49" s="29"/>
      <c r="D49" s="51">
        <v>1</v>
      </c>
      <c r="E49" s="51">
        <v>2</v>
      </c>
      <c r="F49" s="31">
        <v>2000</v>
      </c>
      <c r="G49" s="31">
        <f>D49*E49*F49</f>
        <v>4000</v>
      </c>
      <c r="H49" s="19"/>
    </row>
    <row r="50" spans="1:8">
      <c r="A50" s="18"/>
      <c r="B50" s="18"/>
      <c r="C50" s="18"/>
      <c r="D50" s="52"/>
      <c r="E50" s="54"/>
      <c r="F50" s="15" t="s">
        <v>8</v>
      </c>
      <c r="G50" s="34">
        <f>SUM(G43:G49)</f>
        <v>30590.91</v>
      </c>
      <c r="H50" s="21"/>
    </row>
    <row r="51" spans="1:8">
      <c r="A51" s="4"/>
      <c r="B51" s="4"/>
      <c r="C51" s="4"/>
      <c r="D51" s="55"/>
      <c r="E51" s="55"/>
      <c r="F51" s="1"/>
      <c r="G51" s="1"/>
      <c r="H51" s="1"/>
    </row>
    <row r="52" spans="1:8">
      <c r="A52" s="4"/>
      <c r="B52" s="4"/>
      <c r="C52" s="4"/>
      <c r="D52" s="55"/>
      <c r="E52" s="55"/>
      <c r="F52" s="12" t="s">
        <v>3</v>
      </c>
      <c r="G52" s="35">
        <f>G50+G16+G23+G33+G40+G9</f>
        <v>286505.91000000003</v>
      </c>
      <c r="H52" s="1"/>
    </row>
    <row r="53" spans="1:8">
      <c r="F53" s="12" t="s">
        <v>130</v>
      </c>
      <c r="G53" s="35">
        <f>G52*0.1</f>
        <v>28650.591000000004</v>
      </c>
    </row>
    <row r="54" spans="1:8">
      <c r="F54" s="12" t="s">
        <v>131</v>
      </c>
      <c r="G54" s="35">
        <f>G52+G53</f>
        <v>315156.50100000005</v>
      </c>
    </row>
    <row r="55" spans="1:8">
      <c r="C55" s="49">
        <f>G54+成都亮相活动运营!G34+上海上市会活动运营!G35</f>
        <v>626851.51100000006</v>
      </c>
    </row>
  </sheetData>
  <mergeCells count="11">
    <mergeCell ref="A41:H41"/>
    <mergeCell ref="A1:H1"/>
    <mergeCell ref="A3:A8"/>
    <mergeCell ref="A24:H24"/>
    <mergeCell ref="A26:A32"/>
    <mergeCell ref="A34:H34"/>
    <mergeCell ref="A36:A39"/>
    <mergeCell ref="A17:H17"/>
    <mergeCell ref="A19:A22"/>
    <mergeCell ref="A10:H10"/>
    <mergeCell ref="A12:A15"/>
  </mergeCells>
  <phoneticPr fontId="8" type="noConversion"/>
  <pageMargins left="0.7" right="0.7" top="0.75" bottom="0.75" header="0.3" footer="0.3"/>
  <pageSetup paperSize="9" scale="82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5"/>
  <sheetViews>
    <sheetView topLeftCell="A13" zoomScaleNormal="100" zoomScaleSheetLayoutView="90" workbookViewId="0">
      <selection activeCell="G26" sqref="G26"/>
    </sheetView>
  </sheetViews>
  <sheetFormatPr defaultRowHeight="14.25"/>
  <cols>
    <col min="2" max="2" width="12.625" customWidth="1"/>
    <col min="3" max="3" width="28.875" customWidth="1"/>
    <col min="4" max="5" width="9" style="56"/>
    <col min="6" max="6" width="9.75" bestFit="1" customWidth="1"/>
    <col min="7" max="7" width="12" bestFit="1" customWidth="1"/>
    <col min="8" max="8" width="29.375" customWidth="1"/>
  </cols>
  <sheetData>
    <row r="1" spans="1:8" ht="14.25" customHeight="1">
      <c r="A1" s="79" t="s">
        <v>126</v>
      </c>
      <c r="B1" s="79"/>
      <c r="C1" s="79"/>
      <c r="D1" s="79"/>
      <c r="E1" s="79"/>
      <c r="F1" s="79"/>
      <c r="G1" s="79"/>
      <c r="H1" s="79"/>
    </row>
    <row r="2" spans="1:8">
      <c r="A2" s="5" t="s">
        <v>5</v>
      </c>
      <c r="B2" s="5" t="s">
        <v>6</v>
      </c>
      <c r="C2" s="5" t="s">
        <v>55</v>
      </c>
      <c r="D2" s="50" t="s">
        <v>0</v>
      </c>
      <c r="E2" s="50" t="s">
        <v>59</v>
      </c>
      <c r="F2" s="6" t="s">
        <v>60</v>
      </c>
      <c r="G2" s="6" t="s">
        <v>4</v>
      </c>
      <c r="H2" s="7" t="s">
        <v>2</v>
      </c>
    </row>
    <row r="3" spans="1:8">
      <c r="A3" s="74" t="s">
        <v>58</v>
      </c>
      <c r="B3" s="46" t="s">
        <v>108</v>
      </c>
      <c r="C3" s="27" t="s">
        <v>31</v>
      </c>
      <c r="D3" s="51">
        <v>18</v>
      </c>
      <c r="E3" s="51">
        <v>1</v>
      </c>
      <c r="F3" s="30">
        <v>500</v>
      </c>
      <c r="G3" s="31">
        <f>D3*E3*F3</f>
        <v>9000</v>
      </c>
      <c r="H3" s="10"/>
    </row>
    <row r="4" spans="1:8">
      <c r="A4" s="75"/>
      <c r="B4" s="46" t="s">
        <v>7</v>
      </c>
      <c r="C4" s="27" t="s">
        <v>79</v>
      </c>
      <c r="D4" s="52">
        <v>18</v>
      </c>
      <c r="E4" s="52">
        <v>1</v>
      </c>
      <c r="F4" s="40">
        <v>1000</v>
      </c>
      <c r="G4" s="41">
        <f t="shared" ref="G4:G8" si="0">D4*E4*F4</f>
        <v>18000</v>
      </c>
      <c r="H4" s="19"/>
    </row>
    <row r="5" spans="1:8">
      <c r="A5" s="75"/>
      <c r="B5" s="46" t="s">
        <v>13</v>
      </c>
      <c r="C5" s="27" t="s">
        <v>84</v>
      </c>
      <c r="D5" s="52">
        <v>18</v>
      </c>
      <c r="E5" s="52">
        <v>3</v>
      </c>
      <c r="F5" s="40">
        <v>150</v>
      </c>
      <c r="G5" s="41">
        <f t="shared" si="0"/>
        <v>8100</v>
      </c>
      <c r="H5" s="19"/>
    </row>
    <row r="6" spans="1:8">
      <c r="A6" s="75"/>
      <c r="B6" s="46" t="s">
        <v>101</v>
      </c>
      <c r="C6" s="27" t="s">
        <v>124</v>
      </c>
      <c r="D6" s="52">
        <v>18</v>
      </c>
      <c r="E6" s="52">
        <v>1</v>
      </c>
      <c r="F6" s="40">
        <v>500</v>
      </c>
      <c r="G6" s="41">
        <f t="shared" si="0"/>
        <v>9000</v>
      </c>
      <c r="H6" s="42"/>
    </row>
    <row r="7" spans="1:8" s="1" customFormat="1">
      <c r="A7" s="75"/>
      <c r="B7" s="46" t="s">
        <v>102</v>
      </c>
      <c r="C7" s="27" t="s">
        <v>94</v>
      </c>
      <c r="D7" s="52">
        <v>18</v>
      </c>
      <c r="E7" s="52">
        <v>1</v>
      </c>
      <c r="F7" s="40">
        <v>100</v>
      </c>
      <c r="G7" s="41">
        <f t="shared" si="0"/>
        <v>1800</v>
      </c>
      <c r="H7" s="42"/>
    </row>
    <row r="8" spans="1:8">
      <c r="A8" s="76"/>
      <c r="B8" s="46" t="s">
        <v>29</v>
      </c>
      <c r="C8" s="27" t="s">
        <v>28</v>
      </c>
      <c r="D8" s="51">
        <v>18</v>
      </c>
      <c r="E8" s="51">
        <v>1</v>
      </c>
      <c r="F8" s="30">
        <v>40</v>
      </c>
      <c r="G8" s="31">
        <f t="shared" si="0"/>
        <v>720</v>
      </c>
      <c r="H8" s="22"/>
    </row>
    <row r="9" spans="1:8">
      <c r="A9" s="11"/>
      <c r="B9" s="11"/>
      <c r="C9" s="11"/>
      <c r="D9" s="53"/>
      <c r="E9" s="53"/>
      <c r="F9" s="12" t="s">
        <v>8</v>
      </c>
      <c r="G9" s="33">
        <f>SUM(G3:G8)</f>
        <v>46620</v>
      </c>
      <c r="H9" s="13"/>
    </row>
    <row r="10" spans="1:8" ht="14.25" customHeight="1">
      <c r="A10" s="71" t="s">
        <v>127</v>
      </c>
      <c r="B10" s="72"/>
      <c r="C10" s="72"/>
      <c r="D10" s="72"/>
      <c r="E10" s="72"/>
      <c r="F10" s="72"/>
      <c r="G10" s="72"/>
      <c r="H10" s="73"/>
    </row>
    <row r="11" spans="1:8">
      <c r="A11" s="5" t="s">
        <v>5</v>
      </c>
      <c r="B11" s="5" t="s">
        <v>6</v>
      </c>
      <c r="C11" s="5" t="s">
        <v>55</v>
      </c>
      <c r="D11" s="50" t="s">
        <v>0</v>
      </c>
      <c r="E11" s="50" t="s">
        <v>59</v>
      </c>
      <c r="F11" s="6" t="s">
        <v>1</v>
      </c>
      <c r="G11" s="6" t="s">
        <v>4</v>
      </c>
      <c r="H11" s="7" t="s">
        <v>2</v>
      </c>
    </row>
    <row r="12" spans="1:8">
      <c r="A12" s="75" t="s">
        <v>63</v>
      </c>
      <c r="B12" s="46" t="s">
        <v>7</v>
      </c>
      <c r="C12" s="27" t="s">
        <v>80</v>
      </c>
      <c r="D12" s="52">
        <v>2</v>
      </c>
      <c r="E12" s="52">
        <v>1</v>
      </c>
      <c r="F12" s="40">
        <v>1000</v>
      </c>
      <c r="G12" s="41">
        <f t="shared" ref="G12:G15" si="1">D12*E12*F12</f>
        <v>2000</v>
      </c>
      <c r="H12" s="19"/>
    </row>
    <row r="13" spans="1:8">
      <c r="A13" s="75"/>
      <c r="B13" s="46" t="s">
        <v>13</v>
      </c>
      <c r="C13" s="27" t="s">
        <v>82</v>
      </c>
      <c r="D13" s="52">
        <v>20</v>
      </c>
      <c r="E13" s="52">
        <v>3</v>
      </c>
      <c r="F13" s="40">
        <v>150</v>
      </c>
      <c r="G13" s="41">
        <f t="shared" si="1"/>
        <v>9000</v>
      </c>
      <c r="H13" s="36"/>
    </row>
    <row r="14" spans="1:8">
      <c r="A14" s="75"/>
      <c r="B14" s="46" t="s">
        <v>101</v>
      </c>
      <c r="C14" s="27" t="s">
        <v>123</v>
      </c>
      <c r="D14" s="52">
        <v>2</v>
      </c>
      <c r="E14" s="52">
        <v>1</v>
      </c>
      <c r="F14" s="40">
        <v>500</v>
      </c>
      <c r="G14" s="41">
        <f t="shared" si="1"/>
        <v>1000</v>
      </c>
      <c r="H14" s="42"/>
    </row>
    <row r="15" spans="1:8">
      <c r="A15" s="76"/>
      <c r="B15" s="46" t="s">
        <v>14</v>
      </c>
      <c r="C15" s="27" t="s">
        <v>28</v>
      </c>
      <c r="D15" s="51">
        <v>20</v>
      </c>
      <c r="E15" s="51">
        <v>1</v>
      </c>
      <c r="F15" s="30">
        <v>40</v>
      </c>
      <c r="G15" s="31">
        <f t="shared" si="1"/>
        <v>800</v>
      </c>
      <c r="H15" s="37"/>
    </row>
    <row r="16" spans="1:8">
      <c r="A16" s="11"/>
      <c r="B16" s="11"/>
      <c r="C16" s="11"/>
      <c r="D16" s="53"/>
      <c r="E16" s="53"/>
      <c r="F16" s="12" t="s">
        <v>8</v>
      </c>
      <c r="G16" s="33">
        <f>SUM(G12:G15)</f>
        <v>12800</v>
      </c>
      <c r="H16" s="13"/>
    </row>
    <row r="17" spans="1:9">
      <c r="A17" s="71" t="s">
        <v>56</v>
      </c>
      <c r="B17" s="72"/>
      <c r="C17" s="72"/>
      <c r="D17" s="72"/>
      <c r="E17" s="72"/>
      <c r="F17" s="72"/>
      <c r="G17" s="72"/>
      <c r="H17" s="73"/>
    </row>
    <row r="18" spans="1:9">
      <c r="A18" s="16" t="s">
        <v>5</v>
      </c>
      <c r="B18" s="16" t="s">
        <v>6</v>
      </c>
      <c r="C18" s="5" t="s">
        <v>55</v>
      </c>
      <c r="D18" s="50" t="s">
        <v>0</v>
      </c>
      <c r="E18" s="50" t="s">
        <v>59</v>
      </c>
      <c r="F18" s="6" t="s">
        <v>1</v>
      </c>
      <c r="G18" s="6" t="s">
        <v>4</v>
      </c>
      <c r="H18" s="17" t="s">
        <v>2</v>
      </c>
    </row>
    <row r="19" spans="1:9">
      <c r="A19" s="70" t="s">
        <v>15</v>
      </c>
      <c r="B19" s="2" t="s">
        <v>17</v>
      </c>
      <c r="C19" s="36" t="s">
        <v>76</v>
      </c>
      <c r="D19" s="52">
        <v>2</v>
      </c>
      <c r="E19" s="52">
        <v>2</v>
      </c>
      <c r="F19" s="32">
        <v>900</v>
      </c>
      <c r="G19" s="31">
        <f>D19*E19*F19</f>
        <v>3600</v>
      </c>
      <c r="H19" s="19"/>
    </row>
    <row r="20" spans="1:9">
      <c r="A20" s="70"/>
      <c r="B20" s="24" t="s">
        <v>18</v>
      </c>
      <c r="C20" s="37" t="s">
        <v>77</v>
      </c>
      <c r="D20" s="52">
        <v>1</v>
      </c>
      <c r="E20" s="52">
        <v>1</v>
      </c>
      <c r="F20" s="32">
        <v>10000</v>
      </c>
      <c r="G20" s="31">
        <f t="shared" ref="G20:G22" si="2">D20*E20*F20</f>
        <v>10000</v>
      </c>
      <c r="H20" s="10"/>
    </row>
    <row r="21" spans="1:9">
      <c r="A21" s="70"/>
      <c r="B21" s="39" t="s">
        <v>61</v>
      </c>
      <c r="C21" s="36" t="s">
        <v>128</v>
      </c>
      <c r="D21" s="52">
        <v>15</v>
      </c>
      <c r="E21" s="52">
        <v>1</v>
      </c>
      <c r="F21" s="43">
        <v>100</v>
      </c>
      <c r="G21" s="41">
        <f t="shared" si="2"/>
        <v>1500</v>
      </c>
      <c r="H21" s="19" t="s">
        <v>129</v>
      </c>
    </row>
    <row r="22" spans="1:9" ht="28.5">
      <c r="A22" s="70"/>
      <c r="B22" s="2" t="s">
        <v>16</v>
      </c>
      <c r="C22" s="28" t="s">
        <v>38</v>
      </c>
      <c r="D22" s="52">
        <v>1</v>
      </c>
      <c r="E22" s="52">
        <v>2</v>
      </c>
      <c r="F22" s="43">
        <v>1000</v>
      </c>
      <c r="G22" s="41">
        <f t="shared" si="2"/>
        <v>2000</v>
      </c>
      <c r="H22" s="19"/>
      <c r="I22" s="38"/>
    </row>
    <row r="23" spans="1:9">
      <c r="A23" s="18"/>
      <c r="B23" s="18"/>
      <c r="C23" s="18"/>
      <c r="D23" s="52"/>
      <c r="E23" s="52"/>
      <c r="F23" s="15" t="s">
        <v>8</v>
      </c>
      <c r="G23" s="34">
        <f>SUM(G19:G22)</f>
        <v>17100</v>
      </c>
      <c r="H23" s="21"/>
    </row>
    <row r="24" spans="1:9">
      <c r="A24" s="72" t="s">
        <v>57</v>
      </c>
      <c r="B24" s="72"/>
      <c r="C24" s="72"/>
      <c r="D24" s="72"/>
      <c r="E24" s="72"/>
      <c r="F24" s="72"/>
      <c r="G24" s="72"/>
      <c r="H24" s="72"/>
    </row>
    <row r="25" spans="1:9">
      <c r="A25" s="16" t="s">
        <v>5</v>
      </c>
      <c r="B25" s="16" t="s">
        <v>6</v>
      </c>
      <c r="C25" s="5" t="s">
        <v>55</v>
      </c>
      <c r="D25" s="50" t="s">
        <v>0</v>
      </c>
      <c r="E25" s="50" t="s">
        <v>59</v>
      </c>
      <c r="F25" s="17" t="s">
        <v>1</v>
      </c>
      <c r="G25" s="17" t="s">
        <v>4</v>
      </c>
      <c r="H25" s="17" t="s">
        <v>2</v>
      </c>
    </row>
    <row r="26" spans="1:9">
      <c r="A26" s="22" t="s">
        <v>22</v>
      </c>
      <c r="B26" s="18" t="s">
        <v>12</v>
      </c>
      <c r="C26" s="42" t="s">
        <v>87</v>
      </c>
      <c r="D26" s="52">
        <v>2</v>
      </c>
      <c r="E26" s="52">
        <v>2</v>
      </c>
      <c r="F26" s="41">
        <v>21000</v>
      </c>
      <c r="G26" s="41">
        <f>D26*E26*F26</f>
        <v>84000</v>
      </c>
      <c r="H26" s="19"/>
    </row>
    <row r="27" spans="1:9">
      <c r="A27" s="22" t="s">
        <v>88</v>
      </c>
      <c r="B27" s="18" t="s">
        <v>89</v>
      </c>
      <c r="C27" s="42" t="s">
        <v>109</v>
      </c>
      <c r="D27" s="52">
        <v>1</v>
      </c>
      <c r="E27" s="52">
        <v>1</v>
      </c>
      <c r="F27" s="41">
        <v>20000</v>
      </c>
      <c r="G27" s="41">
        <f>D27*E27*F27</f>
        <v>20000</v>
      </c>
      <c r="H27" s="19"/>
    </row>
    <row r="28" spans="1:9" s="14" customFormat="1">
      <c r="A28" s="22" t="s">
        <v>95</v>
      </c>
      <c r="B28" s="18" t="s">
        <v>96</v>
      </c>
      <c r="C28" s="42" t="s">
        <v>97</v>
      </c>
      <c r="D28" s="52">
        <v>40</v>
      </c>
      <c r="E28" s="52">
        <v>1</v>
      </c>
      <c r="F28" s="41">
        <v>300</v>
      </c>
      <c r="G28" s="41">
        <f>D28*E28*F28</f>
        <v>12000</v>
      </c>
      <c r="H28" s="19"/>
    </row>
    <row r="29" spans="1:9">
      <c r="A29" s="22" t="s">
        <v>24</v>
      </c>
      <c r="B29" s="22" t="s">
        <v>25</v>
      </c>
      <c r="C29" s="37" t="s">
        <v>23</v>
      </c>
      <c r="D29" s="51">
        <v>1</v>
      </c>
      <c r="E29" s="51">
        <v>1</v>
      </c>
      <c r="F29" s="31">
        <v>14909.1</v>
      </c>
      <c r="G29" s="31">
        <f>D29*E29*F29</f>
        <v>14909.1</v>
      </c>
      <c r="H29" s="10"/>
    </row>
    <row r="30" spans="1:9">
      <c r="A30" s="22" t="s">
        <v>132</v>
      </c>
      <c r="B30" s="22"/>
      <c r="C30" s="37"/>
      <c r="D30" s="51">
        <v>1</v>
      </c>
      <c r="E30" s="51">
        <v>2</v>
      </c>
      <c r="F30" s="31">
        <v>2000</v>
      </c>
      <c r="G30" s="31">
        <f>D30*E30*F30</f>
        <v>4000</v>
      </c>
      <c r="H30" s="10"/>
    </row>
    <row r="31" spans="1:9">
      <c r="A31" s="18"/>
      <c r="B31" s="18"/>
      <c r="C31" s="18"/>
      <c r="D31" s="52"/>
      <c r="E31" s="52"/>
      <c r="F31" s="15" t="s">
        <v>8</v>
      </c>
      <c r="G31" s="34">
        <f>SUM(G26:G30)</f>
        <v>134909.1</v>
      </c>
      <c r="H31" s="21"/>
    </row>
    <row r="32" spans="1:9">
      <c r="A32" s="4"/>
      <c r="B32" s="4"/>
      <c r="C32" s="4"/>
      <c r="D32" s="55"/>
      <c r="E32" s="55"/>
      <c r="F32" s="1"/>
      <c r="G32" s="1"/>
      <c r="H32" s="1"/>
    </row>
    <row r="33" spans="1:8">
      <c r="A33" s="4"/>
      <c r="B33" s="4"/>
      <c r="C33" s="4"/>
      <c r="D33" s="55"/>
      <c r="E33" s="55"/>
      <c r="F33" s="12" t="s">
        <v>3</v>
      </c>
      <c r="G33" s="35">
        <f>G31+G16+G23+G9</f>
        <v>211429.1</v>
      </c>
      <c r="H33" s="1"/>
    </row>
    <row r="34" spans="1:8">
      <c r="F34" s="12" t="s">
        <v>130</v>
      </c>
      <c r="G34" s="35">
        <f>G33*0.1</f>
        <v>21142.910000000003</v>
      </c>
    </row>
    <row r="35" spans="1:8">
      <c r="F35" s="12" t="s">
        <v>131</v>
      </c>
      <c r="G35" s="69">
        <f>G33+G34</f>
        <v>232572.01</v>
      </c>
    </row>
  </sheetData>
  <mergeCells count="7">
    <mergeCell ref="A24:H24"/>
    <mergeCell ref="A1:H1"/>
    <mergeCell ref="A17:H17"/>
    <mergeCell ref="A19:A22"/>
    <mergeCell ref="A3:A8"/>
    <mergeCell ref="A10:H10"/>
    <mergeCell ref="A12:A15"/>
  </mergeCells>
  <phoneticPr fontId="8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成都亮相活动运营</vt:lpstr>
      <vt:lpstr>青岛试驾活动运营</vt:lpstr>
      <vt:lpstr>上海上市会活动运营</vt:lpstr>
      <vt:lpstr>成都亮相活动运营!Print_Area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thinkpad</cp:lastModifiedBy>
  <cp:lastPrinted>2018-08-09T01:38:20Z</cp:lastPrinted>
  <dcterms:created xsi:type="dcterms:W3CDTF">2014-11-04T12:34:00Z</dcterms:created>
  <dcterms:modified xsi:type="dcterms:W3CDTF">2018-09-06T03:58:33Z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