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tabRatio="755"/>
  </bookViews>
  <sheets>
    <sheet name="活动报价总表" sheetId="1" r:id="rId1"/>
  </sheets>
  <calcPr calcId="144525" concurrentCalc="0"/>
</workbook>
</file>

<file path=xl/sharedStrings.xml><?xml version="1.0" encoding="utf-8"?>
<sst xmlns="http://schemas.openxmlformats.org/spreadsheetml/2006/main" count="157">
  <si>
    <t>供应商名称：</t>
  </si>
  <si>
    <t>康辉集团北京国际会议展览有限公司</t>
  </si>
  <si>
    <t>项目名称:</t>
  </si>
  <si>
    <t>2018雪佛兰五区业务大比武年中大赛+年中工作部署会议</t>
  </si>
  <si>
    <t>时间:</t>
  </si>
  <si>
    <t>2018年08月06日-09日</t>
  </si>
  <si>
    <t>地点：</t>
  </si>
  <si>
    <t>宝鸡</t>
  </si>
  <si>
    <t>酒店：</t>
  </si>
  <si>
    <t>宝鸡东岭皇冠假日酒店</t>
  </si>
  <si>
    <t>人数:</t>
  </si>
  <si>
    <t>300</t>
  </si>
  <si>
    <t>结算时间：</t>
  </si>
  <si>
    <t>2018年08月24日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</si>
  <si>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</si>
  <si>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</si>
  <si>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</si>
  <si>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</si>
  <si>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</si>
  <si>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</si>
  <si>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</si>
  <si>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</si>
  <si>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</si>
  <si>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</si>
  <si>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大床房</t>
  </si>
  <si>
    <t>次</t>
  </si>
  <si>
    <t>天</t>
  </si>
  <si>
    <t>含双早</t>
  </si>
  <si>
    <t>双床房</t>
  </si>
  <si>
    <t>住宿费用合计</t>
  </si>
  <si>
    <t>会场</t>
  </si>
  <si>
    <t>7日全天 3F 皇冠宴会厅1+2</t>
  </si>
  <si>
    <r>
      <rPr>
        <sz val="10"/>
        <rFont val="微软雅黑"/>
        <charset val="134"/>
      </rPr>
      <t>720平</t>
    </r>
    <r>
      <rPr>
        <sz val="10"/>
        <rFont val="宋体"/>
        <charset val="134"/>
      </rPr>
      <t>，</t>
    </r>
    <r>
      <rPr>
        <sz val="10"/>
        <rFont val="微软雅黑"/>
        <charset val="134"/>
      </rPr>
      <t>P3LED屏10*5m。比例为16:9</t>
    </r>
  </si>
  <si>
    <t>8日上午 3F皇冠宴会厅1+2</t>
  </si>
  <si>
    <t>720平，300人课桌式提供纸笔水 ，P3LED屏10*5m。比例为16:9</t>
  </si>
  <si>
    <t>8日下午 3F月光石厅</t>
  </si>
  <si>
    <t>77平会场，容纳30人课桌，含3000流明 4:3 投影</t>
  </si>
  <si>
    <t>8日下午 3F孔雀石厅</t>
  </si>
  <si>
    <t>8日下午 3F青金石厅</t>
  </si>
  <si>
    <t>会场费用合计</t>
  </si>
  <si>
    <t>餐饮</t>
  </si>
  <si>
    <t>24日自助午餐</t>
  </si>
  <si>
    <t>人</t>
  </si>
  <si>
    <t>1F 品味西餐厅</t>
  </si>
  <si>
    <t>25日自助午餐</t>
  </si>
  <si>
    <t>25日桌餐晚宴</t>
  </si>
  <si>
    <t>桌</t>
  </si>
  <si>
    <t>皇冠宴会厅1+2</t>
  </si>
  <si>
    <t>酒采买</t>
  </si>
  <si>
    <t>酒水</t>
  </si>
  <si>
    <t>软饮采买</t>
  </si>
  <si>
    <t>外买饮料2L可乐，1.8L果汁各30瓶</t>
  </si>
  <si>
    <t>餐饮费用合计</t>
  </si>
  <si>
    <t>物料</t>
  </si>
  <si>
    <t>签到背板</t>
  </si>
  <si>
    <t>平方米</t>
  </si>
  <si>
    <t>桁架+无缝黑底宝丽布5*3m</t>
  </si>
  <si>
    <t>桌花</t>
  </si>
  <si>
    <t>盆</t>
  </si>
  <si>
    <t>25日比赛摆台、小盆、白花绿叶</t>
  </si>
  <si>
    <t>签字笔</t>
  </si>
  <si>
    <t>只</t>
  </si>
  <si>
    <t>白色马克笔</t>
  </si>
  <si>
    <t>LED胸牌</t>
  </si>
  <si>
    <t>个</t>
  </si>
  <si>
    <t>10CM直径双层亚克力圆形胸牌</t>
  </si>
  <si>
    <t>写真贴纸</t>
  </si>
  <si>
    <t>圆形写真背胶贴，15CM直径</t>
  </si>
  <si>
    <t>手举灯</t>
  </si>
  <si>
    <t>活动投票赞成时手举灯,定制</t>
  </si>
  <si>
    <t>话筒LOGO套</t>
  </si>
  <si>
    <t>四方型亚克力白底+雪佛兰LOGO</t>
  </si>
  <si>
    <t>易拉宝</t>
  </si>
  <si>
    <t>桌号牌</t>
  </si>
  <si>
    <t>套</t>
  </si>
  <si>
    <t>1-6号</t>
  </si>
  <si>
    <t>主持人手卡</t>
  </si>
  <si>
    <t>张</t>
  </si>
  <si>
    <t>10CM*15CM，300克铜版纸 正面印雪佛兰LOGO</t>
  </si>
  <si>
    <t>雪弗板手牌</t>
  </si>
  <si>
    <t>0、10、20 示意牌各5个，双面</t>
  </si>
  <si>
    <t>席卡</t>
  </si>
  <si>
    <t>亚克力+印刷</t>
  </si>
  <si>
    <t>3位数记分牌</t>
  </si>
  <si>
    <t>可翻页纸质</t>
  </si>
  <si>
    <t>A3彩色打印</t>
  </si>
  <si>
    <t>用于分区域，150克铜版纸</t>
  </si>
  <si>
    <t>引导牌</t>
  </si>
  <si>
    <t>A3立式水牌</t>
  </si>
  <si>
    <t>欢迎卡</t>
  </si>
  <si>
    <t>日程表</t>
  </si>
  <si>
    <t>打印机租赁</t>
  </si>
  <si>
    <t>含300张纸彩色打印</t>
  </si>
  <si>
    <t>A5台卡</t>
  </si>
  <si>
    <t>A5内页打印</t>
  </si>
  <si>
    <t>7号信封</t>
  </si>
  <si>
    <t>LOGO定制珠光纸信封 可装对折A4纸</t>
  </si>
  <si>
    <t>抢答器</t>
  </si>
  <si>
    <t>6组，租赁</t>
  </si>
  <si>
    <t>吊牌卡片</t>
  </si>
  <si>
    <t>吊牌内9.4cm x6.4cm 125克铜版纸双面印刷</t>
  </si>
  <si>
    <t>斜面LOGO台</t>
  </si>
  <si>
    <t>60CM高斜面白底LOGO板</t>
  </si>
  <si>
    <t>舞台围边</t>
  </si>
  <si>
    <t>60CM12米白色围边</t>
  </si>
  <si>
    <t>讲台LOGO板</t>
  </si>
  <si>
    <t>讲台三面LOGO白底围边</t>
  </si>
  <si>
    <t>舞台地毯</t>
  </si>
  <si>
    <t>灰色，围边</t>
  </si>
  <si>
    <t>物料费用合计</t>
  </si>
  <si>
    <t>AV</t>
  </si>
  <si>
    <t>音控设套</t>
  </si>
  <si>
    <t>外租一套音控音响+音控师</t>
  </si>
  <si>
    <t>小蜜蜂</t>
  </si>
  <si>
    <t>外租</t>
  </si>
  <si>
    <t>话筒</t>
  </si>
  <si>
    <t>鹅颈麦</t>
  </si>
  <si>
    <t>舞台补光灯</t>
  </si>
  <si>
    <t>舞台补面光，含两个灯光架</t>
  </si>
  <si>
    <t>视频控台</t>
  </si>
  <si>
    <t>多屏无缝切换设备+相关人员</t>
  </si>
  <si>
    <t>搭建人工</t>
  </si>
  <si>
    <t>搭建运费</t>
  </si>
  <si>
    <t>AV费用合计</t>
  </si>
  <si>
    <t>摄影摄像</t>
  </si>
  <si>
    <t>24日摄影</t>
  </si>
  <si>
    <t>24日全天摄影，工作时间8:00-21:00，超时按实际结算</t>
  </si>
  <si>
    <t>25日摄影</t>
  </si>
  <si>
    <t>25日全天摄影，工作时间8:00-18:00，超时按实际结算</t>
  </si>
  <si>
    <t>25日摄像</t>
  </si>
  <si>
    <t>25日全天摄像，1机位+摇臂，工作时间8:00-21:00，超时按实际结算</t>
  </si>
  <si>
    <t>摄像视频后期剪辑</t>
  </si>
  <si>
    <t>摄影摄像费用合计</t>
  </si>
  <si>
    <t>主持人费用</t>
  </si>
  <si>
    <t>人员费用及住宿、交通</t>
  </si>
  <si>
    <t>主持人费用合计</t>
  </si>
  <si>
    <t>执行人员</t>
  </si>
  <si>
    <t>执行人员费用</t>
  </si>
  <si>
    <t>5-9日</t>
  </si>
  <si>
    <t>执行人员交通费</t>
  </si>
  <si>
    <t>往返、含市内交通</t>
  </si>
  <si>
    <t>执行人员餐饮住宿费</t>
  </si>
  <si>
    <t>现地服务工作人员费</t>
  </si>
  <si>
    <t>23日一位，25日一位</t>
  </si>
  <si>
    <t>现地服务工作人员餐补</t>
  </si>
  <si>
    <t>执行费用合计</t>
  </si>
  <si>
    <t>其他费用</t>
  </si>
  <si>
    <t>用餐</t>
  </si>
  <si>
    <t>酒店挂房账</t>
  </si>
  <si>
    <t>客户报销</t>
  </si>
  <si>
    <t>快递费</t>
  </si>
  <si>
    <t>奖品</t>
  </si>
  <si>
    <t>含邮寄费1400</t>
  </si>
  <si>
    <t>奖牌</t>
  </si>
  <si>
    <t>合计</t>
  </si>
  <si>
    <t>服务费10%</t>
  </si>
  <si>
    <t>含服务费总价</t>
  </si>
</sst>
</file>

<file path=xl/styles.xml><?xml version="1.0" encoding="utf-8"?>
<styleSheet xmlns="http://schemas.openxmlformats.org/spreadsheetml/2006/main">
  <numFmts count="9">
    <numFmt numFmtId="176" formatCode="\¥#,##0"/>
    <numFmt numFmtId="43" formatCode="_ * #,##0.00_ ;_ * \-#,##0.00_ ;_ * &quot;-&quot;??_ ;_ @_ "/>
    <numFmt numFmtId="177" formatCode="\¥#,##0.00_);[Red]\(\¥#,##0.00\)"/>
    <numFmt numFmtId="178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\¥#,##0.00;\¥\-#,##0.00"/>
    <numFmt numFmtId="180" formatCode="0.0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12" fillId="13" borderId="17" applyNumberFormat="0" applyAlignment="0" applyProtection="0">
      <alignment vertical="center"/>
    </xf>
    <xf numFmtId="0" fontId="21" fillId="28" borderId="2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0" applyProtection="0"/>
    <xf numFmtId="0" fontId="7" fillId="0" borderId="0">
      <alignment vertical="center"/>
    </xf>
    <xf numFmtId="0" fontId="18" fillId="0" borderId="0">
      <alignment vertical="center"/>
    </xf>
    <xf numFmtId="43" fontId="7" fillId="0" borderId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Font="1" applyFill="1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177" fontId="3" fillId="0" borderId="3" xfId="8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horizontal="right" vertical="center"/>
    </xf>
    <xf numFmtId="0" fontId="3" fillId="0" borderId="5" xfId="52" applyFont="1" applyFill="1" applyBorder="1" applyAlignment="1">
      <alignment horizontal="center" vertical="center"/>
    </xf>
    <xf numFmtId="0" fontId="2" fillId="3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179" fontId="4" fillId="0" borderId="4" xfId="52" applyNumberFormat="1" applyFont="1" applyFill="1" applyBorder="1" applyAlignment="1">
      <alignment horizontal="right" vertical="center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0" fontId="3" fillId="0" borderId="6" xfId="52" applyFont="1" applyFill="1" applyBorder="1" applyAlignment="1">
      <alignment horizontal="center" vertical="center"/>
    </xf>
    <xf numFmtId="0" fontId="4" fillId="4" borderId="4" xfId="45" applyFont="1" applyFill="1" applyBorder="1" applyAlignment="1" applyProtection="1">
      <alignment horizontal="center" vertical="center" wrapText="1"/>
      <protection hidden="1"/>
    </xf>
    <xf numFmtId="0" fontId="3" fillId="0" borderId="7" xfId="52" applyFont="1" applyFill="1" applyBorder="1" applyAlignment="1">
      <alignment horizontal="center" vertical="center"/>
    </xf>
    <xf numFmtId="0" fontId="5" fillId="0" borderId="4" xfId="45" applyFont="1" applyFill="1" applyBorder="1" applyAlignment="1" applyProtection="1">
      <alignment horizontal="center" vertical="center" wrapText="1"/>
      <protection hidden="1"/>
    </xf>
    <xf numFmtId="0" fontId="3" fillId="0" borderId="3" xfId="52" applyFont="1" applyFill="1" applyBorder="1" applyAlignment="1">
      <alignment horizontal="center" vertical="center"/>
    </xf>
    <xf numFmtId="0" fontId="1" fillId="0" borderId="0" xfId="52" applyFont="1" applyFill="1" applyAlignment="1">
      <alignment vertical="center"/>
    </xf>
    <xf numFmtId="178" fontId="2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1" fillId="2" borderId="8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9" xfId="52" applyNumberFormat="1" applyFont="1" applyFill="1" applyBorder="1" applyAlignment="1">
      <alignment vertical="center"/>
    </xf>
    <xf numFmtId="177" fontId="3" fillId="2" borderId="9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4" fillId="0" borderId="9" xfId="52" applyNumberFormat="1" applyFont="1" applyFill="1" applyBorder="1" applyAlignment="1">
      <alignment vertical="center" wrapText="1"/>
    </xf>
    <xf numFmtId="177" fontId="4" fillId="0" borderId="9" xfId="52" applyNumberFormat="1" applyFont="1" applyFill="1" applyBorder="1" applyAlignment="1">
      <alignment horizontal="left" vertical="center"/>
    </xf>
    <xf numFmtId="0" fontId="4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4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9" xfId="45" applyFont="1" applyFill="1" applyBorder="1" applyAlignment="1" applyProtection="1">
      <alignment vertical="center" wrapText="1"/>
      <protection hidden="1"/>
    </xf>
    <xf numFmtId="0" fontId="3" fillId="5" borderId="10" xfId="52" applyFont="1" applyFill="1" applyBorder="1" applyAlignment="1">
      <alignment horizontal="left" vertical="center"/>
    </xf>
    <xf numFmtId="0" fontId="3" fillId="5" borderId="11" xfId="52" applyFont="1" applyFill="1" applyBorder="1" applyAlignment="1">
      <alignment horizontal="left" vertical="center"/>
    </xf>
    <xf numFmtId="0" fontId="3" fillId="5" borderId="12" xfId="52" applyFont="1" applyFill="1" applyBorder="1" applyAlignment="1">
      <alignment horizontal="left" vertical="center"/>
    </xf>
    <xf numFmtId="177" fontId="3" fillId="5" borderId="4" xfId="52" applyNumberFormat="1" applyFont="1" applyFill="1" applyBorder="1" applyAlignment="1">
      <alignment vertical="center"/>
    </xf>
    <xf numFmtId="0" fontId="3" fillId="6" borderId="3" xfId="52" applyFont="1" applyFill="1" applyBorder="1" applyAlignment="1">
      <alignment horizontal="left" vertical="center"/>
    </xf>
    <xf numFmtId="0" fontId="3" fillId="6" borderId="4" xfId="52" applyFont="1" applyFill="1" applyBorder="1" applyAlignment="1">
      <alignment horizontal="left" vertical="center"/>
    </xf>
    <xf numFmtId="177" fontId="3" fillId="6" borderId="4" xfId="52" applyNumberFormat="1" applyFont="1" applyFill="1" applyBorder="1" applyAlignment="1">
      <alignment vertical="center"/>
    </xf>
    <xf numFmtId="180" fontId="0" fillId="0" borderId="0" xfId="0" applyNumberFormat="1" applyAlignment="1"/>
    <xf numFmtId="177" fontId="4" fillId="0" borderId="13" xfId="52" applyNumberFormat="1" applyFont="1" applyFill="1" applyBorder="1" applyAlignment="1">
      <alignment vertical="center" wrapText="1"/>
    </xf>
    <xf numFmtId="177" fontId="4" fillId="0" borderId="13" xfId="52" applyNumberFormat="1" applyFont="1" applyFill="1" applyBorder="1" applyAlignment="1">
      <alignment horizontal="center" vertical="center"/>
    </xf>
    <xf numFmtId="177" fontId="4" fillId="0" borderId="14" xfId="52" applyNumberFormat="1" applyFont="1" applyFill="1" applyBorder="1" applyAlignment="1">
      <alignment horizontal="center" vertical="center"/>
    </xf>
    <xf numFmtId="177" fontId="3" fillId="5" borderId="9" xfId="52" applyNumberFormat="1" applyFont="1" applyFill="1" applyBorder="1" applyAlignment="1">
      <alignment horizontal="left" vertical="center"/>
    </xf>
    <xf numFmtId="177" fontId="3" fillId="6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504190</xdr:colOff>
      <xdr:row>0</xdr:row>
      <xdr:rowOff>52705</xdr:rowOff>
    </xdr:from>
    <xdr:to>
      <xdr:col>8</xdr:col>
      <xdr:colOff>3226435</xdr:colOff>
      <xdr:row>6</xdr:row>
      <xdr:rowOff>157480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0810" y="52705"/>
          <a:ext cx="272224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2"/>
  <sheetViews>
    <sheetView tabSelected="1" zoomScale="85" zoomScaleNormal="85" topLeftCell="A57" workbookViewId="0">
      <selection activeCell="I66" sqref="I66"/>
    </sheetView>
  </sheetViews>
  <sheetFormatPr defaultColWidth="9" defaultRowHeight="14.4"/>
  <cols>
    <col min="1" max="1" width="11.6296296296296" style="1" customWidth="1"/>
    <col min="2" max="2" width="40.6296296296296" style="1" customWidth="1"/>
    <col min="3" max="7" width="11.6296296296296" style="1" customWidth="1"/>
    <col min="8" max="8" width="13.7777777777778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15.6" spans="1:22">
      <c r="A1" s="4" t="s">
        <v>0</v>
      </c>
      <c r="B1" s="5" t="s">
        <v>1</v>
      </c>
      <c r="C1" s="6"/>
      <c r="D1" s="6"/>
      <c r="E1" s="6"/>
      <c r="F1" s="6"/>
      <c r="G1" s="6"/>
      <c r="H1" s="6"/>
      <c r="I1" s="6"/>
      <c r="J1" s="4"/>
      <c r="K1" s="4"/>
      <c r="L1" s="4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ht="15.6" spans="1:22">
      <c r="A2" s="7" t="s">
        <v>2</v>
      </c>
      <c r="B2" s="5" t="s">
        <v>3</v>
      </c>
      <c r="C2" s="6"/>
      <c r="D2" s="6"/>
      <c r="E2" s="6"/>
      <c r="F2" s="6"/>
      <c r="G2" s="6"/>
      <c r="H2" s="6"/>
      <c r="I2" s="6"/>
      <c r="J2" s="4"/>
      <c r="K2" s="4"/>
      <c r="L2" s="4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15.6" spans="1:22">
      <c r="A3" s="7" t="s">
        <v>4</v>
      </c>
      <c r="B3" s="5" t="s">
        <v>5</v>
      </c>
      <c r="C3" s="6"/>
      <c r="D3" s="6"/>
      <c r="E3" s="6"/>
      <c r="F3" s="6"/>
      <c r="G3" s="6"/>
      <c r="H3" s="6"/>
      <c r="I3" s="41"/>
      <c r="J3" s="4"/>
      <c r="K3" s="4"/>
      <c r="L3" s="4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ht="15.6" spans="1:22">
      <c r="A4" s="7" t="s">
        <v>6</v>
      </c>
      <c r="B4" s="8" t="s">
        <v>7</v>
      </c>
      <c r="C4" s="9"/>
      <c r="D4" s="9"/>
      <c r="E4" s="9"/>
      <c r="F4" s="9"/>
      <c r="G4" s="9"/>
      <c r="H4" s="9"/>
      <c r="I4" s="9"/>
      <c r="J4" s="4"/>
      <c r="K4" s="4"/>
      <c r="L4" s="4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ht="15.6" spans="1:22">
      <c r="A5" s="7" t="s">
        <v>8</v>
      </c>
      <c r="B5" s="8" t="s">
        <v>9</v>
      </c>
      <c r="C5" s="9"/>
      <c r="D5" s="9"/>
      <c r="E5" s="9"/>
      <c r="F5" s="9"/>
      <c r="G5" s="9"/>
      <c r="H5" s="9"/>
      <c r="I5" s="9"/>
      <c r="J5" s="4"/>
      <c r="K5" s="4"/>
      <c r="L5" s="4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ht="15.75" customHeight="1" spans="1:22">
      <c r="A6" s="7" t="s">
        <v>10</v>
      </c>
      <c r="B6" s="5" t="s">
        <v>11</v>
      </c>
      <c r="C6" s="6"/>
      <c r="D6" s="6"/>
      <c r="E6" s="6"/>
      <c r="F6" s="6"/>
      <c r="G6" s="6"/>
      <c r="H6" s="6"/>
      <c r="I6" s="6"/>
      <c r="J6" s="4"/>
      <c r="K6" s="4"/>
      <c r="L6" s="4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ht="20.25" customHeight="1" spans="1:22">
      <c r="A7" s="7" t="s">
        <v>12</v>
      </c>
      <c r="B7" s="5" t="s">
        <v>13</v>
      </c>
      <c r="C7" s="5"/>
      <c r="D7" s="5"/>
      <c r="E7" s="5"/>
      <c r="F7" s="5"/>
      <c r="G7" s="5"/>
      <c r="H7" s="5"/>
      <c r="I7" s="5"/>
      <c r="J7" s="5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ht="15.95" customHeight="1" spans="1:22">
      <c r="A8" s="10" t="s">
        <v>14</v>
      </c>
      <c r="B8" s="11"/>
      <c r="C8" s="12" t="s">
        <v>15</v>
      </c>
      <c r="D8" s="12"/>
      <c r="E8" s="12"/>
      <c r="F8" s="12"/>
      <c r="G8" s="12"/>
      <c r="H8" s="12"/>
      <c r="I8" s="43" t="s">
        <v>16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ht="15.95" customHeight="1" spans="1:22">
      <c r="A9" s="13"/>
      <c r="B9" s="14"/>
      <c r="C9" s="15" t="s">
        <v>17</v>
      </c>
      <c r="D9" s="15"/>
      <c r="E9" s="15"/>
      <c r="F9" s="15"/>
      <c r="G9" s="16" t="s">
        <v>18</v>
      </c>
      <c r="H9" s="16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ht="15.95" customHeight="1" spans="1:22">
      <c r="A10" s="13"/>
      <c r="B10" s="14"/>
      <c r="C10" s="15" t="s">
        <v>19</v>
      </c>
      <c r="D10" s="15" t="s">
        <v>20</v>
      </c>
      <c r="E10" s="15" t="s">
        <v>19</v>
      </c>
      <c r="F10" s="15" t="s">
        <v>20</v>
      </c>
      <c r="G10" s="16" t="s">
        <v>21</v>
      </c>
      <c r="H10" s="16" t="s">
        <v>22</v>
      </c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="1" customFormat="1" ht="15" spans="1:22">
      <c r="A11" s="17" t="s">
        <v>23</v>
      </c>
      <c r="B11" s="18" t="s">
        <v>24</v>
      </c>
      <c r="C11" s="19">
        <v>0</v>
      </c>
      <c r="D11" s="19" t="s">
        <v>25</v>
      </c>
      <c r="E11" s="19">
        <v>1</v>
      </c>
      <c r="F11" s="19" t="s">
        <v>26</v>
      </c>
      <c r="G11" s="20">
        <v>600</v>
      </c>
      <c r="H11" s="20">
        <f>G11*C11*E11</f>
        <v>0</v>
      </c>
      <c r="I11" s="47" t="s">
        <v>27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="1" customFormat="1" ht="15.95" customHeight="1" spans="1:22">
      <c r="A12" s="17"/>
      <c r="B12" s="18" t="s">
        <v>28</v>
      </c>
      <c r="C12" s="19">
        <v>0</v>
      </c>
      <c r="D12" s="19" t="s">
        <v>25</v>
      </c>
      <c r="E12" s="19">
        <v>1</v>
      </c>
      <c r="F12" s="19" t="s">
        <v>26</v>
      </c>
      <c r="G12" s="20">
        <v>600</v>
      </c>
      <c r="H12" s="20">
        <f>G12*E12*C12</f>
        <v>0</v>
      </c>
      <c r="I12" s="47" t="s">
        <v>27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="1" customFormat="1" ht="15.95" customHeight="1" spans="1:22">
      <c r="A13" s="21" t="s">
        <v>29</v>
      </c>
      <c r="B13" s="22"/>
      <c r="C13" s="23"/>
      <c r="D13" s="23"/>
      <c r="E13" s="23"/>
      <c r="F13" s="23"/>
      <c r="G13" s="24"/>
      <c r="H13" s="25"/>
      <c r="I13" s="48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="1" customFormat="1" ht="15" spans="1:22">
      <c r="A14" s="17" t="s">
        <v>30</v>
      </c>
      <c r="B14" s="26" t="s">
        <v>31</v>
      </c>
      <c r="C14" s="19">
        <v>1</v>
      </c>
      <c r="D14" s="19" t="s">
        <v>25</v>
      </c>
      <c r="E14" s="19">
        <v>1</v>
      </c>
      <c r="F14" s="19" t="s">
        <v>26</v>
      </c>
      <c r="G14" s="20">
        <v>45000</v>
      </c>
      <c r="H14" s="20">
        <f>C14*E14*G14</f>
        <v>45000</v>
      </c>
      <c r="I14" s="47" t="s">
        <v>32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="1" customFormat="1" ht="15.95" customHeight="1" spans="1:22">
      <c r="A15" s="17"/>
      <c r="B15" s="27" t="s">
        <v>33</v>
      </c>
      <c r="C15" s="19">
        <v>1</v>
      </c>
      <c r="D15" s="19" t="s">
        <v>25</v>
      </c>
      <c r="E15" s="19">
        <v>0.5</v>
      </c>
      <c r="F15" s="19" t="s">
        <v>26</v>
      </c>
      <c r="G15" s="20">
        <v>45000</v>
      </c>
      <c r="H15" s="20">
        <v>30000</v>
      </c>
      <c r="I15" s="50" t="s">
        <v>34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="1" customFormat="1" ht="15.95" customHeight="1" spans="1:22">
      <c r="A16" s="17"/>
      <c r="B16" s="26" t="s">
        <v>35</v>
      </c>
      <c r="C16" s="19">
        <v>1</v>
      </c>
      <c r="D16" s="19" t="s">
        <v>25</v>
      </c>
      <c r="E16" s="19">
        <v>0.5</v>
      </c>
      <c r="F16" s="19" t="s">
        <v>26</v>
      </c>
      <c r="G16" s="20">
        <v>6000</v>
      </c>
      <c r="H16" s="20">
        <v>3500</v>
      </c>
      <c r="I16" s="47" t="s">
        <v>36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="1" customFormat="1" ht="15.95" customHeight="1" spans="1:22">
      <c r="A17" s="17"/>
      <c r="B17" s="26" t="s">
        <v>37</v>
      </c>
      <c r="C17" s="19">
        <v>1</v>
      </c>
      <c r="D17" s="19" t="s">
        <v>25</v>
      </c>
      <c r="E17" s="19">
        <v>0.5</v>
      </c>
      <c r="F17" s="19" t="s">
        <v>26</v>
      </c>
      <c r="G17" s="20">
        <v>6000</v>
      </c>
      <c r="H17" s="20">
        <v>3500</v>
      </c>
      <c r="I17" s="47" t="s">
        <v>36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="1" customFormat="1" ht="15" customHeight="1" spans="1:22">
      <c r="A18" s="17"/>
      <c r="B18" s="26" t="s">
        <v>38</v>
      </c>
      <c r="C18" s="19">
        <v>1</v>
      </c>
      <c r="D18" s="19" t="s">
        <v>25</v>
      </c>
      <c r="E18" s="19">
        <v>0.5</v>
      </c>
      <c r="F18" s="19" t="s">
        <v>26</v>
      </c>
      <c r="G18" s="20">
        <v>6000</v>
      </c>
      <c r="H18" s="20">
        <v>3500</v>
      </c>
      <c r="I18" s="47" t="s">
        <v>36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ht="15.95" customHeight="1" spans="1:22">
      <c r="A19" s="21" t="s">
        <v>39</v>
      </c>
      <c r="B19" s="22"/>
      <c r="C19" s="23"/>
      <c r="D19" s="23"/>
      <c r="E19" s="23"/>
      <c r="F19" s="23"/>
      <c r="G19" s="24"/>
      <c r="H19" s="25">
        <f>SUM(H14:H18)</f>
        <v>85500</v>
      </c>
      <c r="I19" s="48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ht="15.95" customHeight="1" spans="1:22">
      <c r="A20" s="17" t="s">
        <v>40</v>
      </c>
      <c r="B20" s="26" t="s">
        <v>41</v>
      </c>
      <c r="C20" s="28">
        <v>171</v>
      </c>
      <c r="D20" s="19" t="s">
        <v>42</v>
      </c>
      <c r="E20" s="19">
        <v>1</v>
      </c>
      <c r="F20" s="19" t="s">
        <v>25</v>
      </c>
      <c r="G20" s="29">
        <v>150</v>
      </c>
      <c r="H20" s="29">
        <f>C20*E20*G20</f>
        <v>25650</v>
      </c>
      <c r="I20" s="51" t="s">
        <v>43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s="1" customFormat="1" ht="15.95" customHeight="1" spans="1:22">
      <c r="A21" s="17"/>
      <c r="B21" s="26" t="s">
        <v>44</v>
      </c>
      <c r="C21" s="28">
        <v>162</v>
      </c>
      <c r="D21" s="19" t="s">
        <v>42</v>
      </c>
      <c r="E21" s="19">
        <v>1</v>
      </c>
      <c r="F21" s="19" t="s">
        <v>25</v>
      </c>
      <c r="G21" s="29">
        <v>150</v>
      </c>
      <c r="H21" s="29">
        <f>C21*E21*G21</f>
        <v>24300</v>
      </c>
      <c r="I21" s="51" t="s">
        <v>43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="1" customFormat="1" ht="15.95" customHeight="1" spans="1:22">
      <c r="A22" s="17"/>
      <c r="B22" s="26" t="s">
        <v>45</v>
      </c>
      <c r="C22" s="28">
        <v>18</v>
      </c>
      <c r="D22" s="19" t="s">
        <v>46</v>
      </c>
      <c r="E22" s="19">
        <v>1</v>
      </c>
      <c r="F22" s="19" t="s">
        <v>25</v>
      </c>
      <c r="G22" s="29">
        <v>1500</v>
      </c>
      <c r="H22" s="29">
        <f>C22*E22*G22</f>
        <v>27000</v>
      </c>
      <c r="I22" s="52" t="s">
        <v>47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="1" customFormat="1" ht="15.95" customHeight="1" spans="1:22">
      <c r="A23" s="17"/>
      <c r="B23" s="26" t="s">
        <v>48</v>
      </c>
      <c r="C23" s="28">
        <v>1</v>
      </c>
      <c r="D23" s="19" t="s">
        <v>25</v>
      </c>
      <c r="E23" s="19">
        <v>1</v>
      </c>
      <c r="F23" s="19" t="s">
        <v>25</v>
      </c>
      <c r="G23" s="29">
        <v>9660</v>
      </c>
      <c r="H23" s="29">
        <f>G23*E23*C23</f>
        <v>9660</v>
      </c>
      <c r="I23" s="52" t="s">
        <v>49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</row>
    <row r="24" s="1" customFormat="1" ht="15" customHeight="1" spans="1:22">
      <c r="A24" s="17"/>
      <c r="B24" s="26" t="s">
        <v>50</v>
      </c>
      <c r="C24" s="28">
        <v>1</v>
      </c>
      <c r="D24" s="19" t="s">
        <v>25</v>
      </c>
      <c r="E24" s="19">
        <v>1</v>
      </c>
      <c r="F24" s="19" t="s">
        <v>25</v>
      </c>
      <c r="G24" s="29">
        <v>1350</v>
      </c>
      <c r="H24" s="29">
        <f>G24*E24*C24</f>
        <v>1350</v>
      </c>
      <c r="I24" s="52" t="s">
        <v>51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ht="15.95" customHeight="1" spans="1:22">
      <c r="A25" s="21" t="s">
        <v>52</v>
      </c>
      <c r="B25" s="22"/>
      <c r="C25" s="23"/>
      <c r="D25" s="23"/>
      <c r="E25" s="23"/>
      <c r="F25" s="23"/>
      <c r="G25" s="24"/>
      <c r="H25" s="25">
        <f>SUM(H20:H24)</f>
        <v>87960</v>
      </c>
      <c r="I25" s="48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</row>
    <row r="26" s="1" customFormat="1" ht="15" spans="1:22">
      <c r="A26" s="30" t="s">
        <v>53</v>
      </c>
      <c r="B26" s="26" t="s">
        <v>54</v>
      </c>
      <c r="C26" s="31">
        <v>15</v>
      </c>
      <c r="D26" s="32" t="s">
        <v>55</v>
      </c>
      <c r="E26" s="19">
        <v>1</v>
      </c>
      <c r="F26" s="19" t="s">
        <v>25</v>
      </c>
      <c r="G26" s="33">
        <v>150</v>
      </c>
      <c r="H26" s="29">
        <f t="shared" ref="H25:H32" si="0">G26*E26*C26</f>
        <v>2250</v>
      </c>
      <c r="I26" s="53" t="s">
        <v>56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="1" customFormat="1" ht="15" spans="1:22">
      <c r="A27" s="30"/>
      <c r="B27" s="26" t="s">
        <v>57</v>
      </c>
      <c r="C27" s="19">
        <v>6</v>
      </c>
      <c r="D27" s="19" t="s">
        <v>58</v>
      </c>
      <c r="E27" s="19">
        <v>1</v>
      </c>
      <c r="F27" s="19" t="s">
        <v>25</v>
      </c>
      <c r="G27" s="33">
        <v>200</v>
      </c>
      <c r="H27" s="29">
        <f t="shared" si="0"/>
        <v>1200</v>
      </c>
      <c r="I27" s="51" t="s">
        <v>59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="1" customFormat="1" ht="15" spans="1:22">
      <c r="A28" s="30"/>
      <c r="B28" s="26" t="s">
        <v>60</v>
      </c>
      <c r="C28" s="19">
        <v>10</v>
      </c>
      <c r="D28" s="19" t="s">
        <v>61</v>
      </c>
      <c r="E28" s="19">
        <v>1</v>
      </c>
      <c r="F28" s="19" t="s">
        <v>25</v>
      </c>
      <c r="G28" s="33">
        <v>10</v>
      </c>
      <c r="H28" s="29">
        <f t="shared" si="0"/>
        <v>100</v>
      </c>
      <c r="I28" s="51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="1" customFormat="1" ht="15" spans="1:22">
      <c r="A29" s="30"/>
      <c r="B29" s="26" t="s">
        <v>62</v>
      </c>
      <c r="C29" s="19">
        <v>5</v>
      </c>
      <c r="D29" s="19" t="s">
        <v>61</v>
      </c>
      <c r="E29" s="19">
        <v>1</v>
      </c>
      <c r="F29" s="19" t="s">
        <v>25</v>
      </c>
      <c r="G29" s="33">
        <v>10</v>
      </c>
      <c r="H29" s="29">
        <f t="shared" si="0"/>
        <v>50</v>
      </c>
      <c r="I29" s="51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="1" customFormat="1" ht="15" spans="1:22">
      <c r="A30" s="30"/>
      <c r="B30" s="34" t="s">
        <v>63</v>
      </c>
      <c r="C30" s="34">
        <v>80</v>
      </c>
      <c r="D30" s="32" t="s">
        <v>64</v>
      </c>
      <c r="E30" s="19">
        <v>1</v>
      </c>
      <c r="F30" s="19" t="s">
        <v>25</v>
      </c>
      <c r="G30" s="33">
        <v>60</v>
      </c>
      <c r="H30" s="29">
        <f t="shared" si="0"/>
        <v>4800</v>
      </c>
      <c r="I30" s="53" t="s">
        <v>65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="1" customFormat="1" ht="15" spans="1:22">
      <c r="A31" s="30"/>
      <c r="B31" s="34" t="s">
        <v>66</v>
      </c>
      <c r="C31" s="34">
        <v>92</v>
      </c>
      <c r="D31" s="32" t="s">
        <v>64</v>
      </c>
      <c r="E31" s="19">
        <v>1</v>
      </c>
      <c r="F31" s="19" t="s">
        <v>25</v>
      </c>
      <c r="G31" s="33">
        <v>15</v>
      </c>
      <c r="H31" s="29">
        <f t="shared" si="0"/>
        <v>1380</v>
      </c>
      <c r="I31" s="54" t="s">
        <v>67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="1" customFormat="1" ht="15" spans="1:22">
      <c r="A32" s="30"/>
      <c r="B32" s="34" t="s">
        <v>68</v>
      </c>
      <c r="C32" s="34">
        <v>25</v>
      </c>
      <c r="D32" s="32" t="s">
        <v>64</v>
      </c>
      <c r="E32" s="19">
        <v>1</v>
      </c>
      <c r="F32" s="19" t="s">
        <v>25</v>
      </c>
      <c r="G32" s="33">
        <v>150</v>
      </c>
      <c r="H32" s="29">
        <f t="shared" si="0"/>
        <v>3750</v>
      </c>
      <c r="I32" s="54" t="s">
        <v>69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="1" customFormat="1" ht="15" spans="1:22">
      <c r="A33" s="30"/>
      <c r="B33" s="34" t="s">
        <v>70</v>
      </c>
      <c r="C33" s="34">
        <v>15</v>
      </c>
      <c r="D33" s="32" t="s">
        <v>64</v>
      </c>
      <c r="E33" s="19">
        <v>1</v>
      </c>
      <c r="F33" s="19" t="s">
        <v>25</v>
      </c>
      <c r="G33" s="33">
        <v>0</v>
      </c>
      <c r="H33" s="29">
        <f t="shared" ref="H33:H48" si="1">G33*E33*C33</f>
        <v>0</v>
      </c>
      <c r="I33" s="54" t="s">
        <v>71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="1" customFormat="1" ht="15" spans="1:22">
      <c r="A34" s="30"/>
      <c r="B34" s="34" t="s">
        <v>72</v>
      </c>
      <c r="C34" s="34">
        <v>6</v>
      </c>
      <c r="D34" s="32" t="s">
        <v>64</v>
      </c>
      <c r="E34" s="19">
        <v>1</v>
      </c>
      <c r="F34" s="19" t="s">
        <v>25</v>
      </c>
      <c r="G34" s="33">
        <v>200</v>
      </c>
      <c r="H34" s="29">
        <f t="shared" si="1"/>
        <v>1200</v>
      </c>
      <c r="I34" s="54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="1" customFormat="1" ht="15" spans="1:22">
      <c r="A35" s="30"/>
      <c r="B35" s="34" t="s">
        <v>73</v>
      </c>
      <c r="C35" s="34">
        <v>6</v>
      </c>
      <c r="D35" s="32" t="s">
        <v>74</v>
      </c>
      <c r="E35" s="19">
        <v>1</v>
      </c>
      <c r="F35" s="19" t="s">
        <v>25</v>
      </c>
      <c r="G35" s="33">
        <v>0</v>
      </c>
      <c r="H35" s="29">
        <f t="shared" si="1"/>
        <v>0</v>
      </c>
      <c r="I35" s="54" t="s">
        <v>75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="1" customFormat="1" ht="15" spans="1:22">
      <c r="A36" s="30"/>
      <c r="B36" s="34" t="s">
        <v>76</v>
      </c>
      <c r="C36" s="34">
        <v>10</v>
      </c>
      <c r="D36" s="32" t="s">
        <v>77</v>
      </c>
      <c r="E36" s="19">
        <v>1</v>
      </c>
      <c r="F36" s="19" t="s">
        <v>25</v>
      </c>
      <c r="G36" s="33">
        <v>10</v>
      </c>
      <c r="H36" s="29">
        <f t="shared" si="1"/>
        <v>100</v>
      </c>
      <c r="I36" s="54" t="s">
        <v>78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="1" customFormat="1" ht="15" spans="1:22">
      <c r="A37" s="30"/>
      <c r="B37" s="34" t="s">
        <v>79</v>
      </c>
      <c r="C37" s="34">
        <v>15</v>
      </c>
      <c r="D37" s="32" t="s">
        <v>74</v>
      </c>
      <c r="E37" s="19">
        <v>1</v>
      </c>
      <c r="F37" s="19" t="s">
        <v>25</v>
      </c>
      <c r="G37" s="33">
        <v>0</v>
      </c>
      <c r="H37" s="29">
        <f t="shared" si="1"/>
        <v>0</v>
      </c>
      <c r="I37" s="54" t="s">
        <v>80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</row>
    <row r="38" s="1" customFormat="1" ht="15" spans="1:22">
      <c r="A38" s="30"/>
      <c r="B38" s="34" t="s">
        <v>81</v>
      </c>
      <c r="C38" s="34">
        <v>5</v>
      </c>
      <c r="D38" s="32" t="s">
        <v>64</v>
      </c>
      <c r="E38" s="19">
        <v>1</v>
      </c>
      <c r="F38" s="19" t="s">
        <v>25</v>
      </c>
      <c r="G38" s="33">
        <v>0</v>
      </c>
      <c r="H38" s="29">
        <f t="shared" si="1"/>
        <v>0</v>
      </c>
      <c r="I38" s="54" t="s">
        <v>82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</row>
    <row r="39" s="1" customFormat="1" ht="15" spans="1:22">
      <c r="A39" s="30"/>
      <c r="B39" s="34" t="s">
        <v>83</v>
      </c>
      <c r="C39" s="32">
        <v>6</v>
      </c>
      <c r="D39" s="32" t="s">
        <v>64</v>
      </c>
      <c r="E39" s="19">
        <v>1</v>
      </c>
      <c r="F39" s="19" t="s">
        <v>25</v>
      </c>
      <c r="G39" s="33">
        <v>0</v>
      </c>
      <c r="H39" s="29">
        <f t="shared" si="1"/>
        <v>0</v>
      </c>
      <c r="I39" s="54" t="s">
        <v>84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="1" customFormat="1" ht="15" spans="1:22">
      <c r="A40" s="30"/>
      <c r="B40" s="34" t="s">
        <v>85</v>
      </c>
      <c r="C40" s="32">
        <v>8</v>
      </c>
      <c r="D40" s="32" t="s">
        <v>77</v>
      </c>
      <c r="E40" s="19">
        <v>1</v>
      </c>
      <c r="F40" s="19" t="s">
        <v>25</v>
      </c>
      <c r="G40" s="33">
        <v>20</v>
      </c>
      <c r="H40" s="29">
        <f t="shared" si="1"/>
        <v>160</v>
      </c>
      <c r="I40" s="54" t="s">
        <v>86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="1" customFormat="1" ht="15" spans="1:22">
      <c r="A41" s="30"/>
      <c r="B41" s="34" t="s">
        <v>87</v>
      </c>
      <c r="C41" s="32">
        <v>8</v>
      </c>
      <c r="D41" s="32" t="s">
        <v>64</v>
      </c>
      <c r="E41" s="19">
        <v>1</v>
      </c>
      <c r="F41" s="19" t="s">
        <v>25</v>
      </c>
      <c r="G41" s="33">
        <v>200</v>
      </c>
      <c r="H41" s="29">
        <f t="shared" si="1"/>
        <v>1600</v>
      </c>
      <c r="I41" s="54" t="s">
        <v>88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</row>
    <row r="42" s="1" customFormat="1" ht="15" spans="1:22">
      <c r="A42" s="30"/>
      <c r="B42" s="34" t="s">
        <v>89</v>
      </c>
      <c r="C42" s="32">
        <v>250</v>
      </c>
      <c r="D42" s="32" t="s">
        <v>77</v>
      </c>
      <c r="E42" s="19">
        <v>1</v>
      </c>
      <c r="F42" s="19" t="s">
        <v>25</v>
      </c>
      <c r="G42" s="33">
        <v>15</v>
      </c>
      <c r="H42" s="29">
        <f t="shared" si="1"/>
        <v>3750</v>
      </c>
      <c r="I42" s="54" t="s">
        <v>90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</row>
    <row r="43" s="1" customFormat="1" ht="15" spans="1:22">
      <c r="A43" s="30"/>
      <c r="B43" s="34" t="s">
        <v>91</v>
      </c>
      <c r="C43" s="32">
        <v>1</v>
      </c>
      <c r="D43" s="32" t="s">
        <v>25</v>
      </c>
      <c r="E43" s="19">
        <v>1</v>
      </c>
      <c r="F43" s="19" t="s">
        <v>25</v>
      </c>
      <c r="G43" s="33">
        <v>500</v>
      </c>
      <c r="H43" s="29">
        <f t="shared" si="1"/>
        <v>500</v>
      </c>
      <c r="I43" s="54" t="s">
        <v>92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</row>
    <row r="44" s="2" customFormat="1" ht="15" spans="1:22">
      <c r="A44" s="30"/>
      <c r="B44" s="34" t="s">
        <v>93</v>
      </c>
      <c r="C44" s="32">
        <v>6</v>
      </c>
      <c r="D44" s="32" t="s">
        <v>64</v>
      </c>
      <c r="E44" s="19">
        <v>1</v>
      </c>
      <c r="F44" s="19" t="s">
        <v>25</v>
      </c>
      <c r="G44" s="33">
        <v>0</v>
      </c>
      <c r="H44" s="29">
        <f t="shared" si="1"/>
        <v>0</v>
      </c>
      <c r="I44" s="54" t="s">
        <v>94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</row>
    <row r="45" s="1" customFormat="1" ht="15" spans="1:22">
      <c r="A45" s="30"/>
      <c r="B45" s="34" t="s">
        <v>95</v>
      </c>
      <c r="C45" s="32">
        <v>300</v>
      </c>
      <c r="D45" s="32" t="s">
        <v>64</v>
      </c>
      <c r="E45" s="19">
        <v>1</v>
      </c>
      <c r="F45" s="19" t="s">
        <v>25</v>
      </c>
      <c r="G45" s="33">
        <v>0</v>
      </c>
      <c r="H45" s="29">
        <f t="shared" ref="H45:H50" si="2">G45*E45*C45</f>
        <v>0</v>
      </c>
      <c r="I45" s="54" t="s">
        <v>96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</row>
    <row r="46" s="1" customFormat="1" ht="15" spans="1:22">
      <c r="A46" s="30"/>
      <c r="B46" s="34" t="s">
        <v>97</v>
      </c>
      <c r="C46" s="32">
        <v>1</v>
      </c>
      <c r="D46" s="32" t="s">
        <v>74</v>
      </c>
      <c r="E46" s="19">
        <v>1</v>
      </c>
      <c r="F46" s="19" t="s">
        <v>25</v>
      </c>
      <c r="G46" s="33">
        <v>1500</v>
      </c>
      <c r="H46" s="29">
        <f t="shared" si="2"/>
        <v>1500</v>
      </c>
      <c r="I46" s="54" t="s">
        <v>98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</row>
    <row r="47" s="2" customFormat="1" ht="15" spans="1:22">
      <c r="A47" s="30"/>
      <c r="B47" s="34" t="s">
        <v>99</v>
      </c>
      <c r="C47" s="32">
        <v>250</v>
      </c>
      <c r="D47" s="32" t="s">
        <v>77</v>
      </c>
      <c r="E47" s="19">
        <v>1</v>
      </c>
      <c r="F47" s="19" t="s">
        <v>25</v>
      </c>
      <c r="G47" s="33">
        <v>5</v>
      </c>
      <c r="H47" s="29">
        <f t="shared" si="2"/>
        <v>1250</v>
      </c>
      <c r="I47" s="54" t="s">
        <v>100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="2" customFormat="1" ht="15" spans="1:22">
      <c r="A48" s="30"/>
      <c r="B48" s="34" t="s">
        <v>101</v>
      </c>
      <c r="C48" s="32">
        <v>1</v>
      </c>
      <c r="D48" s="32" t="s">
        <v>74</v>
      </c>
      <c r="E48" s="19">
        <v>1</v>
      </c>
      <c r="F48" s="19" t="s">
        <v>25</v>
      </c>
      <c r="G48" s="33">
        <v>3000</v>
      </c>
      <c r="H48" s="29">
        <f t="shared" si="2"/>
        <v>3000</v>
      </c>
      <c r="I48" s="54" t="s">
        <v>102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</row>
    <row r="49" s="2" customFormat="1" ht="15" spans="1:22">
      <c r="A49" s="30"/>
      <c r="B49" s="34" t="s">
        <v>103</v>
      </c>
      <c r="C49" s="32">
        <v>1</v>
      </c>
      <c r="D49" s="32" t="s">
        <v>74</v>
      </c>
      <c r="E49" s="19">
        <v>1</v>
      </c>
      <c r="F49" s="19" t="s">
        <v>25</v>
      </c>
      <c r="G49" s="33">
        <v>2000</v>
      </c>
      <c r="H49" s="29">
        <f t="shared" si="2"/>
        <v>2000</v>
      </c>
      <c r="I49" s="54" t="s">
        <v>104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</row>
    <row r="50" s="2" customFormat="1" ht="15" spans="1:22">
      <c r="A50" s="30"/>
      <c r="B50" s="34" t="s">
        <v>105</v>
      </c>
      <c r="C50" s="32">
        <v>1</v>
      </c>
      <c r="D50" s="32" t="s">
        <v>74</v>
      </c>
      <c r="E50" s="19">
        <v>1</v>
      </c>
      <c r="F50" s="19" t="s">
        <v>25</v>
      </c>
      <c r="G50" s="33">
        <v>1000</v>
      </c>
      <c r="H50" s="29">
        <f t="shared" si="2"/>
        <v>1000</v>
      </c>
      <c r="I50" s="54" t="s">
        <v>106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</row>
    <row r="51" s="1" customFormat="1" ht="15" spans="1:22">
      <c r="A51" s="35"/>
      <c r="B51" s="34" t="s">
        <v>107</v>
      </c>
      <c r="C51" s="32">
        <v>130</v>
      </c>
      <c r="D51" s="36" t="s">
        <v>55</v>
      </c>
      <c r="E51" s="19">
        <v>1</v>
      </c>
      <c r="F51" s="19" t="s">
        <v>25</v>
      </c>
      <c r="G51" s="33">
        <v>40</v>
      </c>
      <c r="H51" s="29">
        <f t="shared" ref="H51:H57" si="3">G51*E51*C51</f>
        <v>5200</v>
      </c>
      <c r="I51" s="54" t="s">
        <v>108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="1" customFormat="1" ht="15.6" spans="1:22">
      <c r="A52" s="21" t="s">
        <v>109</v>
      </c>
      <c r="B52" s="22"/>
      <c r="C52" s="23"/>
      <c r="D52" s="23"/>
      <c r="E52" s="23"/>
      <c r="F52" s="23"/>
      <c r="G52" s="24"/>
      <c r="H52" s="25">
        <f>SUM(H26:H51)</f>
        <v>34790</v>
      </c>
      <c r="I52" s="48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</row>
    <row r="53" s="1" customFormat="1" ht="15" spans="1:22">
      <c r="A53" s="37" t="s">
        <v>110</v>
      </c>
      <c r="B53" s="38" t="s">
        <v>111</v>
      </c>
      <c r="C53" s="32">
        <v>1</v>
      </c>
      <c r="D53" s="32" t="s">
        <v>74</v>
      </c>
      <c r="E53" s="19">
        <v>1</v>
      </c>
      <c r="F53" s="19" t="s">
        <v>25</v>
      </c>
      <c r="G53" s="33">
        <v>7500</v>
      </c>
      <c r="H53" s="29">
        <f t="shared" si="3"/>
        <v>7500</v>
      </c>
      <c r="I53" s="54" t="s">
        <v>112</v>
      </c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54" s="1" customFormat="1" ht="15" spans="1:22">
      <c r="A54" s="30"/>
      <c r="B54" s="38" t="s">
        <v>113</v>
      </c>
      <c r="C54" s="32">
        <v>8</v>
      </c>
      <c r="D54" s="32" t="s">
        <v>64</v>
      </c>
      <c r="E54" s="19">
        <v>1</v>
      </c>
      <c r="F54" s="19" t="s">
        <v>25</v>
      </c>
      <c r="G54" s="33">
        <v>200</v>
      </c>
      <c r="H54" s="29">
        <f t="shared" si="3"/>
        <v>1600</v>
      </c>
      <c r="I54" s="54" t="s">
        <v>114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="1" customFormat="1" ht="15" spans="1:22">
      <c r="A55" s="30"/>
      <c r="B55" s="38" t="s">
        <v>115</v>
      </c>
      <c r="C55" s="32">
        <v>5</v>
      </c>
      <c r="D55" s="32" t="s">
        <v>64</v>
      </c>
      <c r="E55" s="19">
        <v>1</v>
      </c>
      <c r="F55" s="19" t="s">
        <v>25</v>
      </c>
      <c r="G55" s="33">
        <v>100</v>
      </c>
      <c r="H55" s="29">
        <f t="shared" si="3"/>
        <v>500</v>
      </c>
      <c r="I55" s="54" t="s">
        <v>114</v>
      </c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</row>
    <row r="56" s="1" customFormat="1" ht="15" spans="1:22">
      <c r="A56" s="30"/>
      <c r="B56" s="38" t="s">
        <v>116</v>
      </c>
      <c r="C56" s="32">
        <v>5</v>
      </c>
      <c r="D56" s="32" t="s">
        <v>64</v>
      </c>
      <c r="E56" s="19">
        <v>1</v>
      </c>
      <c r="F56" s="19" t="s">
        <v>25</v>
      </c>
      <c r="G56" s="33">
        <v>250</v>
      </c>
      <c r="H56" s="29">
        <f t="shared" si="3"/>
        <v>1250</v>
      </c>
      <c r="I56" s="54" t="s">
        <v>114</v>
      </c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="1" customFormat="1" ht="15" spans="1:22">
      <c r="A57" s="30"/>
      <c r="B57" s="38" t="s">
        <v>117</v>
      </c>
      <c r="C57" s="32">
        <v>10</v>
      </c>
      <c r="D57" s="32" t="s">
        <v>64</v>
      </c>
      <c r="E57" s="19">
        <v>1</v>
      </c>
      <c r="F57" s="19" t="s">
        <v>25</v>
      </c>
      <c r="G57" s="33">
        <v>400</v>
      </c>
      <c r="H57" s="29">
        <f t="shared" si="3"/>
        <v>4000</v>
      </c>
      <c r="I57" s="54" t="s">
        <v>118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</row>
    <row r="58" s="1" customFormat="1" ht="15" spans="1:22">
      <c r="A58" s="30"/>
      <c r="B58" s="38" t="s">
        <v>119</v>
      </c>
      <c r="C58" s="32">
        <v>1</v>
      </c>
      <c r="D58" s="32" t="s">
        <v>74</v>
      </c>
      <c r="E58" s="19">
        <v>1</v>
      </c>
      <c r="F58" s="19" t="s">
        <v>25</v>
      </c>
      <c r="G58" s="33">
        <v>3500</v>
      </c>
      <c r="H58" s="29">
        <f t="shared" ref="H58:H60" si="4">G58*E58*C58</f>
        <v>3500</v>
      </c>
      <c r="I58" s="54" t="s">
        <v>120</v>
      </c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</row>
    <row r="59" s="3" customFormat="1" ht="17" customHeight="1" spans="1:22">
      <c r="A59" s="30"/>
      <c r="B59" s="34" t="s">
        <v>121</v>
      </c>
      <c r="C59" s="32">
        <v>6</v>
      </c>
      <c r="D59" s="32" t="s">
        <v>42</v>
      </c>
      <c r="E59" s="19">
        <v>1</v>
      </c>
      <c r="F59" s="19" t="s">
        <v>25</v>
      </c>
      <c r="G59" s="33">
        <v>200</v>
      </c>
      <c r="H59" s="29">
        <f t="shared" si="4"/>
        <v>1200</v>
      </c>
      <c r="I59" s="54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="3" customFormat="1" ht="15" spans="1:22">
      <c r="A60" s="35"/>
      <c r="B60" s="34" t="s">
        <v>122</v>
      </c>
      <c r="C60" s="32">
        <v>2</v>
      </c>
      <c r="D60" s="32" t="s">
        <v>25</v>
      </c>
      <c r="E60" s="19">
        <v>1</v>
      </c>
      <c r="F60" s="19" t="s">
        <v>25</v>
      </c>
      <c r="G60" s="33">
        <v>1000</v>
      </c>
      <c r="H60" s="29">
        <f t="shared" si="4"/>
        <v>2000</v>
      </c>
      <c r="I60" s="54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</row>
    <row r="61" s="1" customFormat="1" ht="15.6" spans="1:22">
      <c r="A61" s="21" t="s">
        <v>123</v>
      </c>
      <c r="B61" s="22"/>
      <c r="C61" s="23"/>
      <c r="D61" s="23"/>
      <c r="E61" s="23"/>
      <c r="F61" s="23"/>
      <c r="G61" s="24"/>
      <c r="H61" s="25">
        <f>SUM(H53:H60)</f>
        <v>21550</v>
      </c>
      <c r="I61" s="48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</row>
    <row r="62" s="1" customFormat="1" ht="15" spans="1:22">
      <c r="A62" s="39" t="s">
        <v>124</v>
      </c>
      <c r="B62" s="34" t="s">
        <v>125</v>
      </c>
      <c r="C62" s="19">
        <v>1</v>
      </c>
      <c r="D62" s="19" t="s">
        <v>42</v>
      </c>
      <c r="E62" s="19">
        <v>1</v>
      </c>
      <c r="F62" s="19" t="s">
        <v>26</v>
      </c>
      <c r="G62" s="33">
        <v>3000</v>
      </c>
      <c r="H62" s="29">
        <f>E62*G62*C62</f>
        <v>3000</v>
      </c>
      <c r="I62" s="55" t="s">
        <v>126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</row>
    <row r="63" s="1" customFormat="1" ht="15" spans="1:22">
      <c r="A63" s="39"/>
      <c r="B63" s="34" t="s">
        <v>127</v>
      </c>
      <c r="C63" s="19">
        <v>1</v>
      </c>
      <c r="D63" s="19" t="s">
        <v>42</v>
      </c>
      <c r="E63" s="19">
        <v>1</v>
      </c>
      <c r="F63" s="19" t="s">
        <v>26</v>
      </c>
      <c r="G63" s="33">
        <v>2500</v>
      </c>
      <c r="H63" s="29">
        <f>E63*G63*C63</f>
        <v>2500</v>
      </c>
      <c r="I63" s="55" t="s">
        <v>128</v>
      </c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="1" customFormat="1" ht="30" spans="1:22">
      <c r="A64" s="39"/>
      <c r="B64" s="34" t="s">
        <v>129</v>
      </c>
      <c r="C64" s="19">
        <v>1</v>
      </c>
      <c r="D64" s="19" t="s">
        <v>42</v>
      </c>
      <c r="E64" s="19">
        <v>1</v>
      </c>
      <c r="F64" s="19" t="s">
        <v>26</v>
      </c>
      <c r="G64" s="33">
        <v>6000</v>
      </c>
      <c r="H64" s="29">
        <f>E64*G64*C64</f>
        <v>6000</v>
      </c>
      <c r="I64" s="55" t="s">
        <v>130</v>
      </c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s="1" customFormat="1" ht="15" spans="1:22">
      <c r="A65" s="39"/>
      <c r="B65" s="34" t="s">
        <v>131</v>
      </c>
      <c r="C65" s="19">
        <v>1</v>
      </c>
      <c r="D65" s="19" t="s">
        <v>25</v>
      </c>
      <c r="E65" s="19">
        <v>1</v>
      </c>
      <c r="F65" s="19" t="s">
        <v>25</v>
      </c>
      <c r="G65" s="33">
        <v>800</v>
      </c>
      <c r="H65" s="29">
        <f>C65*E65*G65</f>
        <v>800</v>
      </c>
      <c r="I65" s="55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</row>
    <row r="66" s="1" customFormat="1" ht="15.6" spans="1:22">
      <c r="A66" s="21" t="s">
        <v>132</v>
      </c>
      <c r="B66" s="22"/>
      <c r="C66" s="23"/>
      <c r="D66" s="23"/>
      <c r="E66" s="23"/>
      <c r="F66" s="23"/>
      <c r="G66" s="24"/>
      <c r="H66" s="25">
        <f>SUM(H62:H65)</f>
        <v>12300</v>
      </c>
      <c r="I66" s="4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</row>
    <row r="67" s="1" customFormat="1" ht="15.6" spans="1:22">
      <c r="A67" s="39" t="s">
        <v>133</v>
      </c>
      <c r="B67" s="26" t="s">
        <v>133</v>
      </c>
      <c r="C67" s="19">
        <v>1</v>
      </c>
      <c r="D67" s="19" t="s">
        <v>42</v>
      </c>
      <c r="E67" s="19">
        <v>1</v>
      </c>
      <c r="F67" s="19" t="s">
        <v>25</v>
      </c>
      <c r="G67" s="33">
        <v>4400</v>
      </c>
      <c r="H67" s="29">
        <f>C67*E67*G67</f>
        <v>4400</v>
      </c>
      <c r="I67" s="51" t="s">
        <v>134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</row>
    <row r="68" s="1" customFormat="1" ht="15.6" spans="1:22">
      <c r="A68" s="21" t="s">
        <v>135</v>
      </c>
      <c r="B68" s="22"/>
      <c r="C68" s="23"/>
      <c r="D68" s="23"/>
      <c r="E68" s="23"/>
      <c r="F68" s="23"/>
      <c r="G68" s="24"/>
      <c r="H68" s="25">
        <f>SUM(H67:H67)</f>
        <v>4400</v>
      </c>
      <c r="I68" s="48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</row>
    <row r="69" ht="15" spans="1:22">
      <c r="A69" s="39" t="s">
        <v>136</v>
      </c>
      <c r="B69" s="26" t="s">
        <v>137</v>
      </c>
      <c r="C69" s="19">
        <v>3</v>
      </c>
      <c r="D69" s="19" t="s">
        <v>42</v>
      </c>
      <c r="E69" s="19">
        <v>6</v>
      </c>
      <c r="F69" s="19" t="s">
        <v>26</v>
      </c>
      <c r="G69" s="33">
        <v>500</v>
      </c>
      <c r="H69" s="29">
        <f>C69*E69*G69</f>
        <v>9000</v>
      </c>
      <c r="I69" s="64" t="s">
        <v>138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</row>
    <row r="70" ht="15" spans="1:22">
      <c r="A70" s="39"/>
      <c r="B70" s="26" t="s">
        <v>139</v>
      </c>
      <c r="C70" s="19">
        <v>3</v>
      </c>
      <c r="D70" s="19" t="s">
        <v>42</v>
      </c>
      <c r="E70" s="19">
        <v>2</v>
      </c>
      <c r="F70" s="19" t="s">
        <v>25</v>
      </c>
      <c r="G70" s="33">
        <v>1500</v>
      </c>
      <c r="H70" s="29">
        <f t="shared" ref="H70:H73" si="5">G70*E70*C70</f>
        <v>9000</v>
      </c>
      <c r="I70" s="64" t="s">
        <v>140</v>
      </c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ht="15" spans="1:22">
      <c r="A71" s="39"/>
      <c r="B71" s="26" t="s">
        <v>141</v>
      </c>
      <c r="C71" s="19">
        <v>2</v>
      </c>
      <c r="D71" s="19" t="s">
        <v>42</v>
      </c>
      <c r="E71" s="19">
        <v>6</v>
      </c>
      <c r="F71" s="19" t="s">
        <v>26</v>
      </c>
      <c r="G71" s="33">
        <v>600</v>
      </c>
      <c r="H71" s="29">
        <f>C71*E71*G71</f>
        <v>7200</v>
      </c>
      <c r="I71" s="64" t="s">
        <v>138</v>
      </c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</row>
    <row r="72" ht="15" spans="1:22">
      <c r="A72" s="39"/>
      <c r="B72" s="26" t="s">
        <v>142</v>
      </c>
      <c r="C72" s="19">
        <v>2</v>
      </c>
      <c r="D72" s="19" t="s">
        <v>42</v>
      </c>
      <c r="E72" s="19">
        <v>1</v>
      </c>
      <c r="F72" s="19" t="s">
        <v>26</v>
      </c>
      <c r="G72" s="33">
        <v>500</v>
      </c>
      <c r="H72" s="29">
        <f t="shared" si="5"/>
        <v>1000</v>
      </c>
      <c r="I72" s="65" t="s">
        <v>143</v>
      </c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</row>
    <row r="73" ht="15" spans="1:22">
      <c r="A73" s="39"/>
      <c r="B73" s="26" t="s">
        <v>144</v>
      </c>
      <c r="C73" s="19">
        <v>2</v>
      </c>
      <c r="D73" s="19" t="s">
        <v>42</v>
      </c>
      <c r="E73" s="19">
        <v>1</v>
      </c>
      <c r="F73" s="19" t="s">
        <v>26</v>
      </c>
      <c r="G73" s="33">
        <v>100</v>
      </c>
      <c r="H73" s="29">
        <f t="shared" si="5"/>
        <v>200</v>
      </c>
      <c r="I73" s="66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ht="15.6" spans="1:22">
      <c r="A74" s="21" t="s">
        <v>145</v>
      </c>
      <c r="B74" s="22"/>
      <c r="C74" s="23"/>
      <c r="D74" s="23"/>
      <c r="E74" s="23"/>
      <c r="F74" s="23"/>
      <c r="G74" s="24"/>
      <c r="H74" s="25">
        <f>SUM(H69:H73)</f>
        <v>26400</v>
      </c>
      <c r="I74" s="48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="1" customFormat="1" ht="15" spans="1:22">
      <c r="A75" s="37" t="s">
        <v>146</v>
      </c>
      <c r="B75" s="26" t="s">
        <v>147</v>
      </c>
      <c r="C75" s="19">
        <v>1</v>
      </c>
      <c r="D75" s="19" t="s">
        <v>42</v>
      </c>
      <c r="E75" s="19">
        <v>1</v>
      </c>
      <c r="F75" s="19" t="s">
        <v>25</v>
      </c>
      <c r="G75" s="33">
        <v>544</v>
      </c>
      <c r="H75" s="29">
        <f t="shared" ref="H75:H78" si="6">C75*E75*G75</f>
        <v>544</v>
      </c>
      <c r="I75" s="51" t="s">
        <v>148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</row>
    <row r="76" s="1" customFormat="1" ht="15" spans="1:22">
      <c r="A76" s="30"/>
      <c r="B76" s="26" t="s">
        <v>149</v>
      </c>
      <c r="C76" s="19">
        <v>1</v>
      </c>
      <c r="D76" s="19" t="s">
        <v>42</v>
      </c>
      <c r="E76" s="19">
        <v>1</v>
      </c>
      <c r="F76" s="19" t="s">
        <v>25</v>
      </c>
      <c r="G76" s="33">
        <v>710.6</v>
      </c>
      <c r="H76" s="29">
        <f t="shared" si="6"/>
        <v>710.6</v>
      </c>
      <c r="I76" s="51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="1" customFormat="1" ht="15" spans="1:22">
      <c r="A77" s="30"/>
      <c r="B77" s="26"/>
      <c r="C77" s="19">
        <v>1</v>
      </c>
      <c r="D77" s="19" t="s">
        <v>42</v>
      </c>
      <c r="E77" s="19">
        <v>1</v>
      </c>
      <c r="F77" s="19" t="s">
        <v>25</v>
      </c>
      <c r="G77" s="33">
        <v>1661</v>
      </c>
      <c r="H77" s="29">
        <f t="shared" si="6"/>
        <v>1661</v>
      </c>
      <c r="I77" s="51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="1" customFormat="1" ht="15" spans="1:22">
      <c r="A78" s="30"/>
      <c r="B78" s="26"/>
      <c r="C78" s="19">
        <v>1</v>
      </c>
      <c r="D78" s="19" t="s">
        <v>42</v>
      </c>
      <c r="E78" s="19">
        <v>1</v>
      </c>
      <c r="F78" s="19" t="s">
        <v>25</v>
      </c>
      <c r="G78" s="33">
        <v>100</v>
      </c>
      <c r="H78" s="29">
        <f t="shared" si="6"/>
        <v>100</v>
      </c>
      <c r="I78" s="51" t="s">
        <v>150</v>
      </c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s="1" customFormat="1" ht="15" spans="1:22">
      <c r="A79" s="30"/>
      <c r="B79" s="26"/>
      <c r="C79" s="19">
        <v>1</v>
      </c>
      <c r="D79" s="19" t="s">
        <v>42</v>
      </c>
      <c r="E79" s="19">
        <v>1</v>
      </c>
      <c r="F79" s="19" t="s">
        <v>25</v>
      </c>
      <c r="G79" s="33">
        <v>997</v>
      </c>
      <c r="H79" s="29">
        <f>C79*E79*G79</f>
        <v>997</v>
      </c>
      <c r="I79" s="51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s="1" customFormat="1" ht="15" spans="1:22">
      <c r="A80" s="30"/>
      <c r="B80" s="26"/>
      <c r="C80" s="19">
        <v>1</v>
      </c>
      <c r="D80" s="19" t="s">
        <v>42</v>
      </c>
      <c r="E80" s="19">
        <v>1</v>
      </c>
      <c r="F80" s="19" t="s">
        <v>25</v>
      </c>
      <c r="G80" s="33">
        <v>284</v>
      </c>
      <c r="H80" s="29">
        <f>C80*E80*G80</f>
        <v>284</v>
      </c>
      <c r="I80" s="51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</row>
    <row r="81" s="1" customFormat="1" ht="15" spans="1:22">
      <c r="A81" s="30"/>
      <c r="B81" s="26"/>
      <c r="C81" s="19">
        <v>1</v>
      </c>
      <c r="D81" s="19" t="s">
        <v>42</v>
      </c>
      <c r="E81" s="19">
        <v>1</v>
      </c>
      <c r="F81" s="19" t="s">
        <v>25</v>
      </c>
      <c r="G81" s="33">
        <v>43.8</v>
      </c>
      <c r="H81" s="29">
        <f>C81*E81*G81</f>
        <v>43.8</v>
      </c>
      <c r="I81" s="51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</row>
    <row r="82" s="1" customFormat="1" ht="15" spans="1:22">
      <c r="A82" s="30"/>
      <c r="B82" s="26"/>
      <c r="C82" s="19">
        <v>1</v>
      </c>
      <c r="D82" s="19" t="s">
        <v>42</v>
      </c>
      <c r="E82" s="19">
        <v>1</v>
      </c>
      <c r="F82" s="19" t="s">
        <v>25</v>
      </c>
      <c r="G82" s="33">
        <v>158</v>
      </c>
      <c r="H82" s="29">
        <f>C82*E82*G82</f>
        <v>158</v>
      </c>
      <c r="I82" s="51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</row>
    <row r="83" s="1" customFormat="1" ht="15" spans="1:22">
      <c r="A83" s="30"/>
      <c r="B83" s="26"/>
      <c r="C83" s="19">
        <v>1</v>
      </c>
      <c r="D83" s="19" t="s">
        <v>42</v>
      </c>
      <c r="E83" s="19">
        <v>1</v>
      </c>
      <c r="F83" s="19" t="s">
        <v>25</v>
      </c>
      <c r="G83" s="33">
        <v>286.2</v>
      </c>
      <c r="H83" s="29">
        <f>C83*E83*G83</f>
        <v>286.2</v>
      </c>
      <c r="I83" s="51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</row>
    <row r="84" s="1" customFormat="1" ht="15" spans="1:22">
      <c r="A84" s="30"/>
      <c r="B84" s="26" t="s">
        <v>151</v>
      </c>
      <c r="C84" s="19">
        <v>1</v>
      </c>
      <c r="D84" s="19" t="s">
        <v>42</v>
      </c>
      <c r="E84" s="19">
        <v>1</v>
      </c>
      <c r="F84" s="19" t="s">
        <v>25</v>
      </c>
      <c r="G84" s="33">
        <v>41430</v>
      </c>
      <c r="H84" s="29">
        <f>C84*E84*G84</f>
        <v>41430</v>
      </c>
      <c r="I84" s="51" t="s">
        <v>152</v>
      </c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</row>
    <row r="85" s="1" customFormat="1" ht="15" spans="1:22">
      <c r="A85" s="35"/>
      <c r="B85" s="26" t="s">
        <v>153</v>
      </c>
      <c r="C85" s="19">
        <v>1</v>
      </c>
      <c r="D85" s="19" t="s">
        <v>42</v>
      </c>
      <c r="E85" s="19">
        <v>1</v>
      </c>
      <c r="F85" s="19" t="s">
        <v>25</v>
      </c>
      <c r="G85" s="33">
        <v>8636.88</v>
      </c>
      <c r="H85" s="29">
        <f>C85*E85*G85</f>
        <v>8636.88</v>
      </c>
      <c r="I85" s="51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="1" customFormat="1" ht="15.6" spans="1:22">
      <c r="A86" s="21" t="s">
        <v>135</v>
      </c>
      <c r="B86" s="22"/>
      <c r="C86" s="23"/>
      <c r="D86" s="23"/>
      <c r="E86" s="23"/>
      <c r="F86" s="23"/>
      <c r="G86" s="24"/>
      <c r="H86" s="25">
        <f>SUM(H75:H85)</f>
        <v>54851.48</v>
      </c>
      <c r="I86" s="48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ht="15.6" spans="1:22">
      <c r="A87" s="56" t="s">
        <v>154</v>
      </c>
      <c r="B87" s="57"/>
      <c r="C87" s="57"/>
      <c r="D87" s="57"/>
      <c r="E87" s="57"/>
      <c r="F87" s="57"/>
      <c r="G87" s="58"/>
      <c r="H87" s="59">
        <f>H19+H25+H66+H61+H68+H52+H74+H86</f>
        <v>327751.48</v>
      </c>
      <c r="I87" s="67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</row>
    <row r="88" ht="15.6" spans="1:9">
      <c r="A88" s="56" t="s">
        <v>155</v>
      </c>
      <c r="B88" s="57"/>
      <c r="C88" s="57"/>
      <c r="D88" s="57"/>
      <c r="E88" s="57"/>
      <c r="F88" s="57"/>
      <c r="G88" s="58"/>
      <c r="H88" s="59">
        <f>H87*0.1</f>
        <v>32775.148</v>
      </c>
      <c r="I88" s="67"/>
    </row>
    <row r="89" ht="15.6" spans="1:9">
      <c r="A89" s="60" t="s">
        <v>156</v>
      </c>
      <c r="B89" s="61"/>
      <c r="C89" s="61"/>
      <c r="D89" s="61"/>
      <c r="E89" s="61"/>
      <c r="F89" s="61"/>
      <c r="G89" s="61"/>
      <c r="H89" s="62">
        <f>H87+H88</f>
        <v>360526.628</v>
      </c>
      <c r="I89" s="68"/>
    </row>
    <row r="90" spans="8:8">
      <c r="H90" s="63"/>
    </row>
    <row r="91" spans="8:8">
      <c r="H91" s="63"/>
    </row>
    <row r="92" spans="8:8">
      <c r="H92" s="63"/>
    </row>
  </sheetData>
  <mergeCells count="26">
    <mergeCell ref="C8:H8"/>
    <mergeCell ref="C9:F9"/>
    <mergeCell ref="G9:H9"/>
    <mergeCell ref="A13:B13"/>
    <mergeCell ref="A19:B19"/>
    <mergeCell ref="A25:B25"/>
    <mergeCell ref="A52:B52"/>
    <mergeCell ref="A61:B61"/>
    <mergeCell ref="A66:B66"/>
    <mergeCell ref="A68:B68"/>
    <mergeCell ref="A74:B74"/>
    <mergeCell ref="A86:B86"/>
    <mergeCell ref="A87:G87"/>
    <mergeCell ref="A88:G88"/>
    <mergeCell ref="A89:G89"/>
    <mergeCell ref="A11:A12"/>
    <mergeCell ref="A14:A18"/>
    <mergeCell ref="A20:A24"/>
    <mergeCell ref="A26:A51"/>
    <mergeCell ref="A53:A60"/>
    <mergeCell ref="A62:A65"/>
    <mergeCell ref="A69:A73"/>
    <mergeCell ref="A75:A85"/>
    <mergeCell ref="B76:B83"/>
    <mergeCell ref="I72:I73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活动报价总表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2018-08-27T09:22:51Z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