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报价书" sheetId="1" r:id="rId1"/>
  </sheets>
  <calcPr calcId="144525"/>
</workbook>
</file>

<file path=xl/sharedStrings.xml><?xml version="1.0" encoding="utf-8"?>
<sst xmlns="http://schemas.openxmlformats.org/spreadsheetml/2006/main" count="112">
  <si>
    <t>报价书</t>
  </si>
  <si>
    <t>序号</t>
  </si>
  <si>
    <t>项目</t>
  </si>
  <si>
    <t>内容</t>
  </si>
  <si>
    <t>项目描述</t>
  </si>
  <si>
    <t>数量</t>
  </si>
  <si>
    <t>次</t>
  </si>
  <si>
    <t>单位</t>
  </si>
  <si>
    <t>单价</t>
  </si>
  <si>
    <t>合计</t>
  </si>
  <si>
    <t>备注</t>
  </si>
  <si>
    <t>机票</t>
  </si>
  <si>
    <t xml:space="preserve">经济舱往返机票含税 </t>
  </si>
  <si>
    <t>天津、济南、青岛、无锡、广州，往返曼谷</t>
  </si>
  <si>
    <t>人</t>
  </si>
  <si>
    <t>税金以实际出票为准。</t>
  </si>
  <si>
    <t>Total小计</t>
  </si>
  <si>
    <t>天数</t>
  </si>
  <si>
    <t>酒店</t>
  </si>
  <si>
    <t>第1-2晚，普通用房</t>
  </si>
  <si>
    <t>4星   BANGKOK，</t>
  </si>
  <si>
    <t>间/晚</t>
  </si>
  <si>
    <t>增加4间</t>
  </si>
  <si>
    <t>第1-2晚，VIP用房</t>
  </si>
  <si>
    <t>第3-4晚，酒店</t>
  </si>
  <si>
    <t>4星   PATTAYA</t>
  </si>
  <si>
    <t>第3-4晚，VIP酒店</t>
  </si>
  <si>
    <t>5星   PATTAYA</t>
  </si>
  <si>
    <t>新增，第5晚，酒店</t>
  </si>
  <si>
    <t>*根据航班时间，若广州出发的团无需第5晚住宿，以实际使用房间数为准。</t>
  </si>
  <si>
    <t>*</t>
  </si>
  <si>
    <t>餐</t>
  </si>
  <si>
    <t>第2天，午餐</t>
  </si>
  <si>
    <t>自助餐</t>
  </si>
  <si>
    <t>第2天，晚宴</t>
  </si>
  <si>
    <t>酒店晚宴</t>
  </si>
  <si>
    <t>17:00-22:00，超时加收。自带酒水150元瓶服务费。</t>
  </si>
  <si>
    <t>第3天，午餐</t>
  </si>
  <si>
    <t>火锅餐</t>
  </si>
  <si>
    <t>第3天，晚餐</t>
  </si>
  <si>
    <t>含在富贵黄金屋内</t>
  </si>
  <si>
    <t>第4天，午餐</t>
  </si>
  <si>
    <t>含上岛内</t>
  </si>
  <si>
    <t>第4天，晚餐</t>
  </si>
  <si>
    <t>含在东方公主内</t>
  </si>
  <si>
    <t>第5天，午餐，</t>
  </si>
  <si>
    <t>含在景点内</t>
  </si>
  <si>
    <t>第5天，晚餐，</t>
  </si>
  <si>
    <t>KING POWER自助餐</t>
  </si>
  <si>
    <t>内容描述</t>
  </si>
  <si>
    <t>大巴</t>
  </si>
  <si>
    <t>曼谷芭提雅全程5天用车</t>
  </si>
  <si>
    <t>豪华45座大巴5天</t>
  </si>
  <si>
    <t>辆/天</t>
  </si>
  <si>
    <t>新增</t>
  </si>
  <si>
    <t>新增，第6天用车</t>
  </si>
  <si>
    <t>豪华45座大巴，酒店-机场</t>
  </si>
  <si>
    <r>
      <rPr>
        <sz val="11"/>
        <color rgb="FF000000"/>
        <rFont val="宋体"/>
        <charset val="134"/>
      </rPr>
      <t>*</t>
    </r>
    <r>
      <rPr>
        <sz val="11"/>
        <color rgb="FFFF0000"/>
        <rFont val="宋体"/>
        <charset val="134"/>
      </rPr>
      <t>以实际使用数量为准。</t>
    </r>
  </si>
  <si>
    <t>新增，接机，奔驰</t>
  </si>
  <si>
    <t>奔驰接机，机场-酒店，</t>
  </si>
  <si>
    <r>
      <rPr>
        <sz val="11"/>
        <color rgb="FF000000"/>
        <rFont val="宋体"/>
        <charset val="134"/>
      </rPr>
      <t>*</t>
    </r>
    <r>
      <rPr>
        <sz val="11"/>
        <color rgb="FFFF0000"/>
        <rFont val="宋体"/>
        <charset val="134"/>
      </rPr>
      <t>第二天游览不使用奔驰车。</t>
    </r>
  </si>
  <si>
    <t>新增，全程面包车，工作用车</t>
  </si>
  <si>
    <t>7座面包车（工作用车）</t>
  </si>
  <si>
    <t>景点</t>
  </si>
  <si>
    <t>景点门票</t>
  </si>
  <si>
    <t>大皇宫-玉佛寺</t>
  </si>
  <si>
    <t>卧佛寺</t>
  </si>
  <si>
    <t>富贵黄金屋，含自助</t>
  </si>
  <si>
    <t>金沙岛出海，海鲜餐</t>
  </si>
  <si>
    <t>东芭乐园</t>
  </si>
  <si>
    <t>东方公主，桌餐</t>
  </si>
  <si>
    <t>VIP及其他</t>
  </si>
  <si>
    <t>新增，晚宴，等</t>
  </si>
  <si>
    <t>背景板</t>
  </si>
  <si>
    <t>项</t>
  </si>
  <si>
    <t>保险</t>
  </si>
  <si>
    <t>6天，全程</t>
  </si>
  <si>
    <t>团建</t>
  </si>
  <si>
    <t>物料</t>
  </si>
  <si>
    <t>新增，警车开道</t>
  </si>
  <si>
    <t>酒店-大皇宫</t>
  </si>
  <si>
    <t>台</t>
  </si>
  <si>
    <t>新增，VIP泰国土特产</t>
  </si>
  <si>
    <t>泰国丝绸或其他</t>
  </si>
  <si>
    <t>新增，VIP团建</t>
  </si>
  <si>
    <t>泰餐学习</t>
  </si>
  <si>
    <t>蓝象泰餐学习15人以下1000元/人，15人以上600元/人，学习3道菜制作。</t>
  </si>
  <si>
    <t>新增，VIP餐费</t>
  </si>
  <si>
    <t>蓝象餐厅</t>
  </si>
  <si>
    <t>新增，VIP泰国古法按摩</t>
  </si>
  <si>
    <t>古法按摩</t>
  </si>
  <si>
    <t xml:space="preserve">           备注</t>
  </si>
  <si>
    <t>会务组2人</t>
  </si>
  <si>
    <t>天津、石家庄、济南、无锡、广州往返曼谷</t>
  </si>
  <si>
    <t>曼谷住宿</t>
  </si>
  <si>
    <t>芭堤雅住宿</t>
  </si>
  <si>
    <t>签证费</t>
  </si>
  <si>
    <t>劳务费</t>
  </si>
  <si>
    <t>人/天</t>
  </si>
  <si>
    <t>领队导游</t>
  </si>
  <si>
    <t>每台车安排1位领队</t>
  </si>
  <si>
    <t>领队劳务费</t>
  </si>
  <si>
    <t>泰国导游8人服务费</t>
  </si>
  <si>
    <t>小计</t>
  </si>
  <si>
    <t>6%服务费</t>
  </si>
  <si>
    <t>人均-按295人计算</t>
  </si>
  <si>
    <t>实际人均-按295人计算</t>
  </si>
  <si>
    <t>购物店走完，单价折让1700元/人</t>
  </si>
  <si>
    <t>实际合计</t>
  </si>
  <si>
    <t>说明：</t>
  </si>
  <si>
    <t>1、按照行程走完珠宝、皮革、橡胶、毒蛇、Kingpower购物点，单价折让1700元/人，没有走完购物点的成员需补回1700元差价。</t>
  </si>
  <si>
    <t>2、预计人均费用，约3694元/人，总计108万。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</si>
</sst>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#,##0.00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微软雅黑"/>
      <charset val="134"/>
    </font>
    <font>
      <b/>
      <sz val="11"/>
      <color indexed="9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rgb="FF000000"/>
      <name val="宋体"/>
      <charset val="134"/>
    </font>
    <font>
      <sz val="12"/>
      <name val="微软雅黑"/>
      <charset val="134"/>
    </font>
    <font>
      <sz val="12"/>
      <color indexed="8"/>
      <name val="微软雅黑"/>
      <charset val="134"/>
    </font>
    <font>
      <b/>
      <sz val="12"/>
      <name val="微软雅黑"/>
      <charset val="134"/>
    </font>
    <font>
      <b/>
      <sz val="12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B5CA4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2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2" borderId="17" applyNumberFormat="0" applyFon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6" fillId="11" borderId="13" applyNumberFormat="0" applyAlignment="0" applyProtection="0">
      <alignment vertical="center"/>
    </xf>
    <xf numFmtId="0" fontId="20" fillId="11" borderId="16" applyNumberFormat="0" applyAlignment="0" applyProtection="0">
      <alignment vertical="center"/>
    </xf>
    <xf numFmtId="0" fontId="29" fillId="25" borderId="19" applyNumberFormat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</cellStyleXfs>
  <cellXfs count="103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>
      <alignment vertical="center"/>
    </xf>
    <xf numFmtId="0" fontId="2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3" borderId="5" xfId="0" applyFont="1" applyFill="1" applyBorder="1" applyAlignment="1">
      <alignment vertical="center"/>
    </xf>
    <xf numFmtId="0" fontId="2" fillId="0" borderId="5" xfId="0" applyFont="1" applyBorder="1">
      <alignment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2" fillId="5" borderId="2" xfId="0" applyFont="1" applyFill="1" applyBorder="1">
      <alignment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5" xfId="0" applyFont="1" applyFill="1" applyBorder="1">
      <alignment vertical="center"/>
    </xf>
    <xf numFmtId="0" fontId="2" fillId="5" borderId="8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2" fillId="6" borderId="2" xfId="0" applyFont="1" applyFill="1" applyBorder="1">
      <alignment vertical="center"/>
    </xf>
    <xf numFmtId="0" fontId="2" fillId="7" borderId="2" xfId="0" applyFont="1" applyFill="1" applyBorder="1">
      <alignment vertical="center"/>
    </xf>
    <xf numFmtId="0" fontId="0" fillId="0" borderId="4" xfId="0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2" fillId="7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5" fillId="2" borderId="2" xfId="0" applyFont="1" applyFill="1" applyBorder="1" applyAlignment="1">
      <alignment horizontal="justify" vertical="center"/>
    </xf>
    <xf numFmtId="177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justify" vertical="center"/>
    </xf>
    <xf numFmtId="177" fontId="6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justify" vertical="center" wrapText="1"/>
    </xf>
    <xf numFmtId="177" fontId="6" fillId="5" borderId="2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justify" vertical="center" wrapText="1"/>
    </xf>
    <xf numFmtId="0" fontId="7" fillId="3" borderId="2" xfId="0" applyFont="1" applyFill="1" applyBorder="1" applyAlignment="1">
      <alignment horizontal="justify" vertical="center" wrapText="1"/>
    </xf>
    <xf numFmtId="0" fontId="7" fillId="0" borderId="2" xfId="0" applyFont="1" applyFill="1" applyBorder="1" applyAlignment="1">
      <alignment horizontal="justify" vertical="center"/>
    </xf>
    <xf numFmtId="177" fontId="1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justify" vertical="center" wrapText="1"/>
    </xf>
    <xf numFmtId="0" fontId="8" fillId="3" borderId="2" xfId="0" applyFont="1" applyFill="1" applyBorder="1" applyAlignment="1">
      <alignment horizontal="justify" vertical="center" wrapText="1"/>
    </xf>
    <xf numFmtId="177" fontId="1" fillId="3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justify" vertical="center"/>
    </xf>
    <xf numFmtId="0" fontId="7" fillId="5" borderId="2" xfId="0" applyFont="1" applyFill="1" applyBorder="1" applyAlignment="1">
      <alignment horizontal="justify" vertical="center"/>
    </xf>
    <xf numFmtId="176" fontId="7" fillId="0" borderId="2" xfId="0" applyNumberFormat="1" applyFont="1" applyBorder="1" applyAlignment="1">
      <alignment horizontal="center" vertical="center"/>
    </xf>
    <xf numFmtId="0" fontId="1" fillId="3" borderId="2" xfId="0" applyFont="1" applyFill="1" applyBorder="1" applyAlignment="1">
      <alignment horizontal="justify" vertical="center"/>
    </xf>
    <xf numFmtId="176" fontId="2" fillId="0" borderId="2" xfId="0" applyNumberFormat="1" applyFont="1" applyBorder="1" applyAlignment="1">
      <alignment horizontal="center" vertical="center"/>
    </xf>
    <xf numFmtId="176" fontId="2" fillId="6" borderId="2" xfId="0" applyNumberFormat="1" applyFont="1" applyFill="1" applyBorder="1" applyAlignment="1">
      <alignment horizontal="center" vertical="center"/>
    </xf>
    <xf numFmtId="176" fontId="2" fillId="7" borderId="2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justify" vertical="center"/>
    </xf>
    <xf numFmtId="0" fontId="1" fillId="3" borderId="10" xfId="0" applyFont="1" applyFill="1" applyBorder="1" applyAlignment="1">
      <alignment horizontal="justify" vertical="center"/>
    </xf>
    <xf numFmtId="0" fontId="1" fillId="3" borderId="10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0" fillId="8" borderId="11" xfId="0" applyFont="1" applyFill="1" applyBorder="1">
      <alignment vertical="center"/>
    </xf>
    <xf numFmtId="0" fontId="10" fillId="8" borderId="3" xfId="0" applyFont="1" applyFill="1" applyBorder="1" applyAlignment="1">
      <alignment horizontal="right" vertical="center"/>
    </xf>
    <xf numFmtId="0" fontId="10" fillId="8" borderId="12" xfId="0" applyFont="1" applyFill="1" applyBorder="1" applyAlignment="1">
      <alignment horizontal="right" vertical="center"/>
    </xf>
    <xf numFmtId="9" fontId="10" fillId="8" borderId="3" xfId="0" applyNumberFormat="1" applyFont="1" applyFill="1" applyBorder="1" applyAlignment="1">
      <alignment horizontal="left" vertical="center"/>
    </xf>
    <xf numFmtId="177" fontId="11" fillId="9" borderId="11" xfId="0" applyNumberFormat="1" applyFont="1" applyFill="1" applyBorder="1" applyAlignment="1">
      <alignment vertical="center"/>
    </xf>
    <xf numFmtId="177" fontId="11" fillId="9" borderId="3" xfId="0" applyNumberFormat="1" applyFont="1" applyFill="1" applyBorder="1" applyAlignment="1">
      <alignment horizontal="right" vertical="center"/>
    </xf>
    <xf numFmtId="0" fontId="0" fillId="0" borderId="12" xfId="0" applyBorder="1">
      <alignment vertical="center"/>
    </xf>
    <xf numFmtId="0" fontId="0" fillId="10" borderId="2" xfId="0" applyFill="1" applyBorder="1">
      <alignment vertical="center"/>
    </xf>
    <xf numFmtId="0" fontId="12" fillId="10" borderId="3" xfId="0" applyFont="1" applyFill="1" applyBorder="1" applyAlignment="1">
      <alignment horizontal="right" vertical="center"/>
    </xf>
    <xf numFmtId="0" fontId="12" fillId="10" borderId="12" xfId="0" applyFont="1" applyFill="1" applyBorder="1" applyAlignment="1">
      <alignment horizontal="right" vertical="center"/>
    </xf>
    <xf numFmtId="0" fontId="12" fillId="10" borderId="11" xfId="0" applyFont="1" applyFill="1" applyBorder="1" applyAlignment="1">
      <alignment horizontal="right" vertical="center"/>
    </xf>
    <xf numFmtId="0" fontId="13" fillId="10" borderId="3" xfId="0" applyFont="1" applyFill="1" applyBorder="1" applyAlignment="1">
      <alignment horizontal="right" vertical="center"/>
    </xf>
    <xf numFmtId="0" fontId="14" fillId="0" borderId="12" xfId="0" applyFont="1" applyBorder="1" applyAlignment="1">
      <alignment horizontal="right" vertical="center"/>
    </xf>
    <xf numFmtId="0" fontId="14" fillId="0" borderId="11" xfId="0" applyFont="1" applyBorder="1" applyAlignment="1">
      <alignment horizontal="right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0" fontId="1" fillId="0" borderId="2" xfId="0" applyFont="1" applyFill="1" applyBorder="1" applyAlignment="1">
      <alignment horizontal="justify" vertical="center"/>
    </xf>
    <xf numFmtId="177" fontId="9" fillId="4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justify" vertical="center" wrapText="1"/>
    </xf>
    <xf numFmtId="177" fontId="10" fillId="8" borderId="2" xfId="0" applyNumberFormat="1" applyFont="1" applyFill="1" applyBorder="1" applyAlignment="1">
      <alignment horizontal="center" vertical="center"/>
    </xf>
    <xf numFmtId="0" fontId="10" fillId="8" borderId="11" xfId="0" applyFont="1" applyFill="1" applyBorder="1" applyAlignment="1">
      <alignment horizontal="justify" vertical="center"/>
    </xf>
    <xf numFmtId="9" fontId="10" fillId="8" borderId="3" xfId="0" applyNumberFormat="1" applyFont="1" applyFill="1" applyBorder="1" applyAlignment="1">
      <alignment horizontal="justify" vertical="center"/>
    </xf>
    <xf numFmtId="177" fontId="11" fillId="9" borderId="2" xfId="0" applyNumberFormat="1" applyFont="1" applyFill="1" applyBorder="1" applyAlignment="1">
      <alignment horizontal="center" vertical="center"/>
    </xf>
    <xf numFmtId="177" fontId="11" fillId="9" borderId="11" xfId="0" applyNumberFormat="1" applyFont="1" applyFill="1" applyBorder="1" applyAlignment="1">
      <alignment horizontal="justify" vertical="center"/>
    </xf>
    <xf numFmtId="176" fontId="12" fillId="10" borderId="2" xfId="0" applyNumberFormat="1" applyFont="1" applyFill="1" applyBorder="1" applyAlignment="1">
      <alignment horizontal="center" vertical="center"/>
    </xf>
    <xf numFmtId="0" fontId="0" fillId="10" borderId="2" xfId="0" applyFill="1" applyBorder="1" applyAlignment="1">
      <alignment horizontal="justify" vertical="center"/>
    </xf>
    <xf numFmtId="176" fontId="13" fillId="10" borderId="2" xfId="0" applyNumberFormat="1" applyFont="1" applyFill="1" applyBorder="1" applyAlignment="1">
      <alignment horizontal="center" vertical="center"/>
    </xf>
    <xf numFmtId="0" fontId="14" fillId="10" borderId="2" xfId="0" applyFont="1" applyFill="1" applyBorder="1" applyAlignment="1">
      <alignment horizontal="justify" vertical="center"/>
    </xf>
    <xf numFmtId="0" fontId="0" fillId="0" borderId="2" xfId="0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635</xdr:colOff>
      <xdr:row>0</xdr:row>
      <xdr:rowOff>635</xdr:rowOff>
    </xdr:from>
    <xdr:to>
      <xdr:col>3</xdr:col>
      <xdr:colOff>280035</xdr:colOff>
      <xdr:row>5</xdr:row>
      <xdr:rowOff>16510</xdr:rowOff>
    </xdr:to>
    <xdr:pic>
      <xdr:nvPicPr>
        <xdr:cNvPr id="4" name="图片 3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" y="635"/>
          <a:ext cx="4190365" cy="1099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7"/>
  <sheetViews>
    <sheetView tabSelected="1" zoomScale="75" zoomScaleNormal="75" workbookViewId="0">
      <selection activeCell="L17" sqref="L17"/>
    </sheetView>
  </sheetViews>
  <sheetFormatPr defaultColWidth="9" defaultRowHeight="13.5"/>
  <cols>
    <col min="1" max="1" width="7.66666666666667" customWidth="1"/>
    <col min="2" max="2" width="10.8833333333333" customWidth="1"/>
    <col min="3" max="3" width="32.775" customWidth="1"/>
    <col min="4" max="4" width="40.1083333333333" style="7" customWidth="1"/>
    <col min="5" max="5" width="8.10833333333333" style="7" customWidth="1"/>
    <col min="6" max="6" width="7.10833333333333" style="7" customWidth="1"/>
    <col min="7" max="7" width="5.775" style="7" customWidth="1"/>
    <col min="8" max="8" width="8.10833333333333" style="7" customWidth="1"/>
    <col min="9" max="9" width="17.1083333333333" style="7" customWidth="1"/>
    <col min="10" max="10" width="33.6666666666667" style="8" customWidth="1"/>
  </cols>
  <sheetData>
    <row r="1" customHeight="1" spans="1:10">
      <c r="A1" s="9" t="s">
        <v>0</v>
      </c>
      <c r="B1" s="9"/>
      <c r="C1" s="9"/>
      <c r="D1" s="9"/>
      <c r="E1" s="9"/>
      <c r="F1" s="9"/>
      <c r="G1" s="9"/>
      <c r="H1" s="9"/>
      <c r="I1" s="9"/>
      <c r="J1" s="44"/>
    </row>
    <row r="2" customHeight="1" spans="1:10">
      <c r="A2" s="9"/>
      <c r="B2" s="9"/>
      <c r="C2" s="9"/>
      <c r="D2" s="9"/>
      <c r="E2" s="9"/>
      <c r="F2" s="9"/>
      <c r="G2" s="9"/>
      <c r="H2" s="9"/>
      <c r="I2" s="9"/>
      <c r="J2" s="44"/>
    </row>
    <row r="3" s="1" customFormat="1" ht="19.5" customHeight="1" spans="1:10">
      <c r="A3" s="9"/>
      <c r="B3" s="9"/>
      <c r="C3" s="9"/>
      <c r="D3" s="9"/>
      <c r="E3" s="9"/>
      <c r="F3" s="9"/>
      <c r="G3" s="9"/>
      <c r="H3" s="9"/>
      <c r="I3" s="9"/>
      <c r="J3" s="44"/>
    </row>
    <row r="4" ht="18.75" customHeight="1" spans="1:10">
      <c r="A4" s="10"/>
      <c r="B4" s="10"/>
      <c r="C4" s="10"/>
      <c r="D4" s="10"/>
      <c r="E4" s="10"/>
      <c r="F4" s="10"/>
      <c r="G4" s="10"/>
      <c r="H4" s="10"/>
      <c r="I4" s="10"/>
      <c r="J4" s="45"/>
    </row>
    <row r="5" s="2" customFormat="1" ht="20.1" customHeight="1" spans="1:10">
      <c r="A5" s="11" t="s">
        <v>1</v>
      </c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2" t="s">
        <v>8</v>
      </c>
      <c r="I5" s="11" t="s">
        <v>9</v>
      </c>
      <c r="J5" s="46" t="s">
        <v>10</v>
      </c>
    </row>
    <row r="6" s="2" customFormat="1" ht="20.1" customHeight="1" spans="1:10">
      <c r="A6" s="13">
        <v>1</v>
      </c>
      <c r="B6" s="14" t="s">
        <v>11</v>
      </c>
      <c r="C6" s="14" t="s">
        <v>12</v>
      </c>
      <c r="D6" s="15" t="s">
        <v>13</v>
      </c>
      <c r="E6" s="16">
        <v>295</v>
      </c>
      <c r="F6" s="17">
        <v>1</v>
      </c>
      <c r="G6" s="18" t="s">
        <v>14</v>
      </c>
      <c r="H6" s="19">
        <v>2400</v>
      </c>
      <c r="I6" s="47">
        <f>H6*F6*E6</f>
        <v>708000</v>
      </c>
      <c r="J6" s="48" t="s">
        <v>15</v>
      </c>
    </row>
    <row r="7" s="2" customFormat="1" ht="20.1" customHeight="1" spans="1:10">
      <c r="A7" s="13"/>
      <c r="B7" s="20" t="s">
        <v>16</v>
      </c>
      <c r="C7" s="20"/>
      <c r="D7" s="20"/>
      <c r="E7" s="20"/>
      <c r="F7" s="20"/>
      <c r="G7" s="20"/>
      <c r="H7" s="20"/>
      <c r="I7" s="49">
        <f>SUM(I6:I6)</f>
        <v>708000</v>
      </c>
      <c r="J7" s="50"/>
    </row>
    <row r="8" s="2" customFormat="1" ht="20.1" customHeight="1" spans="1:10">
      <c r="A8" s="11" t="s">
        <v>1</v>
      </c>
      <c r="B8" s="11" t="s">
        <v>2</v>
      </c>
      <c r="C8" s="11" t="s">
        <v>3</v>
      </c>
      <c r="D8" s="11" t="s">
        <v>4</v>
      </c>
      <c r="E8" s="11" t="s">
        <v>5</v>
      </c>
      <c r="F8" s="11" t="s">
        <v>17</v>
      </c>
      <c r="G8" s="11" t="s">
        <v>7</v>
      </c>
      <c r="H8" s="12" t="s">
        <v>8</v>
      </c>
      <c r="I8" s="11" t="s">
        <v>9</v>
      </c>
      <c r="J8" s="46" t="s">
        <v>10</v>
      </c>
    </row>
    <row r="9" s="2" customFormat="1" ht="20.1" customHeight="1" spans="1:10">
      <c r="A9" s="21">
        <v>2</v>
      </c>
      <c r="B9" s="22" t="s">
        <v>18</v>
      </c>
      <c r="C9" s="23" t="s">
        <v>19</v>
      </c>
      <c r="D9" s="23" t="s">
        <v>20</v>
      </c>
      <c r="E9" s="23">
        <v>139</v>
      </c>
      <c r="F9" s="23">
        <v>2</v>
      </c>
      <c r="G9" s="23" t="s">
        <v>21</v>
      </c>
      <c r="H9" s="24">
        <v>420</v>
      </c>
      <c r="I9" s="51">
        <f t="shared" ref="I9:I14" si="0">H9*F9*E9</f>
        <v>116760</v>
      </c>
      <c r="J9" s="52" t="s">
        <v>22</v>
      </c>
    </row>
    <row r="10" s="2" customFormat="1" ht="20.1" customHeight="1" spans="1:10">
      <c r="A10" s="13"/>
      <c r="B10" s="18"/>
      <c r="C10" s="25" t="s">
        <v>23</v>
      </c>
      <c r="D10" s="25" t="s">
        <v>20</v>
      </c>
      <c r="E10" s="25">
        <v>18</v>
      </c>
      <c r="F10" s="25">
        <v>2</v>
      </c>
      <c r="G10" s="25" t="s">
        <v>21</v>
      </c>
      <c r="H10" s="26">
        <v>420</v>
      </c>
      <c r="I10" s="51">
        <f t="shared" si="0"/>
        <v>15120</v>
      </c>
      <c r="J10" s="52"/>
    </row>
    <row r="11" s="2" customFormat="1" ht="20.1" customHeight="1" spans="1:10">
      <c r="A11" s="13"/>
      <c r="B11" s="18"/>
      <c r="C11" s="25" t="s">
        <v>24</v>
      </c>
      <c r="D11" s="25" t="s">
        <v>25</v>
      </c>
      <c r="E11" s="25">
        <v>139</v>
      </c>
      <c r="F11" s="25">
        <v>2</v>
      </c>
      <c r="G11" s="25" t="s">
        <v>21</v>
      </c>
      <c r="H11" s="26">
        <v>420</v>
      </c>
      <c r="I11" s="51">
        <f t="shared" si="0"/>
        <v>116760</v>
      </c>
      <c r="J11" s="52" t="s">
        <v>22</v>
      </c>
    </row>
    <row r="12" s="2" customFormat="1" ht="20.1" customHeight="1" spans="1:10">
      <c r="A12" s="13"/>
      <c r="B12" s="18"/>
      <c r="C12" s="25" t="s">
        <v>26</v>
      </c>
      <c r="D12" s="25" t="s">
        <v>27</v>
      </c>
      <c r="E12" s="25">
        <v>18</v>
      </c>
      <c r="F12" s="25">
        <v>2</v>
      </c>
      <c r="G12" s="25" t="s">
        <v>21</v>
      </c>
      <c r="H12" s="26">
        <v>460</v>
      </c>
      <c r="I12" s="51">
        <f t="shared" si="0"/>
        <v>16560</v>
      </c>
      <c r="J12" s="52"/>
    </row>
    <row r="13" s="2" customFormat="1" ht="27" spans="1:12">
      <c r="A13" s="13"/>
      <c r="B13" s="18"/>
      <c r="C13" s="25" t="s">
        <v>28</v>
      </c>
      <c r="D13" s="25" t="s">
        <v>20</v>
      </c>
      <c r="E13" s="25">
        <v>139</v>
      </c>
      <c r="F13" s="25">
        <v>1</v>
      </c>
      <c r="G13" s="25" t="s">
        <v>21</v>
      </c>
      <c r="H13" s="26">
        <v>300</v>
      </c>
      <c r="I13" s="51">
        <f t="shared" si="0"/>
        <v>41700</v>
      </c>
      <c r="J13" s="53" t="s">
        <v>29</v>
      </c>
      <c r="L13" s="2">
        <f>I7+I15</f>
        <v>1022460</v>
      </c>
    </row>
    <row r="14" s="2" customFormat="1" ht="20.1" customHeight="1" spans="1:12">
      <c r="A14" s="13"/>
      <c r="B14" s="18"/>
      <c r="C14" s="25" t="s">
        <v>28</v>
      </c>
      <c r="D14" s="25" t="s">
        <v>20</v>
      </c>
      <c r="E14" s="25">
        <v>18</v>
      </c>
      <c r="F14" s="25">
        <v>1</v>
      </c>
      <c r="G14" s="25" t="s">
        <v>21</v>
      </c>
      <c r="H14" s="26">
        <v>420</v>
      </c>
      <c r="I14" s="51">
        <f t="shared" si="0"/>
        <v>7560</v>
      </c>
      <c r="J14" s="52" t="s">
        <v>30</v>
      </c>
      <c r="L14" s="2">
        <f>I74-L13</f>
        <v>67441.1000000001</v>
      </c>
    </row>
    <row r="15" s="2" customFormat="1" ht="20.1" customHeight="1" spans="1:10">
      <c r="A15" s="13"/>
      <c r="B15" s="20" t="s">
        <v>16</v>
      </c>
      <c r="C15" s="20"/>
      <c r="D15" s="20"/>
      <c r="E15" s="20"/>
      <c r="F15" s="20"/>
      <c r="G15" s="20"/>
      <c r="H15" s="20"/>
      <c r="I15" s="49">
        <f>SUM(I9:I14)</f>
        <v>314460</v>
      </c>
      <c r="J15" s="50"/>
    </row>
    <row r="16" s="2" customFormat="1" ht="20.1" customHeight="1" spans="1:10">
      <c r="A16" s="11" t="s">
        <v>1</v>
      </c>
      <c r="B16" s="11" t="s">
        <v>2</v>
      </c>
      <c r="C16" s="11" t="s">
        <v>3</v>
      </c>
      <c r="D16" s="11" t="s">
        <v>4</v>
      </c>
      <c r="E16" s="11" t="s">
        <v>5</v>
      </c>
      <c r="F16" s="11" t="s">
        <v>14</v>
      </c>
      <c r="G16" s="11" t="s">
        <v>7</v>
      </c>
      <c r="H16" s="12" t="s">
        <v>8</v>
      </c>
      <c r="I16" s="11" t="s">
        <v>9</v>
      </c>
      <c r="J16" s="46" t="s">
        <v>10</v>
      </c>
    </row>
    <row r="17" s="2" customFormat="1" ht="20.1" customHeight="1" spans="1:10">
      <c r="A17" s="13">
        <v>3</v>
      </c>
      <c r="B17" s="27" t="s">
        <v>31</v>
      </c>
      <c r="C17" s="28" t="s">
        <v>32</v>
      </c>
      <c r="D17" s="28" t="s">
        <v>33</v>
      </c>
      <c r="E17" s="28">
        <v>1</v>
      </c>
      <c r="F17" s="28">
        <v>295</v>
      </c>
      <c r="G17" s="28" t="s">
        <v>14</v>
      </c>
      <c r="H17" s="29">
        <v>50</v>
      </c>
      <c r="I17" s="47">
        <f t="shared" ref="I17:I24" si="1">H17*F17*E17</f>
        <v>14750</v>
      </c>
      <c r="J17" s="48"/>
    </row>
    <row r="18" s="2" customFormat="1" ht="33" customHeight="1" spans="1:10">
      <c r="A18" s="13"/>
      <c r="B18" s="27"/>
      <c r="C18" s="28" t="s">
        <v>34</v>
      </c>
      <c r="D18" s="28" t="s">
        <v>35</v>
      </c>
      <c r="E18" s="28">
        <v>1</v>
      </c>
      <c r="F18" s="28">
        <v>295</v>
      </c>
      <c r="G18" s="28" t="s">
        <v>14</v>
      </c>
      <c r="H18" s="29">
        <v>200</v>
      </c>
      <c r="I18" s="47">
        <f t="shared" si="1"/>
        <v>59000</v>
      </c>
      <c r="J18" s="54" t="s">
        <v>36</v>
      </c>
    </row>
    <row r="19" s="2" customFormat="1" ht="20.1" customHeight="1" spans="1:10">
      <c r="A19" s="13"/>
      <c r="B19" s="27"/>
      <c r="C19" s="28" t="s">
        <v>37</v>
      </c>
      <c r="D19" s="28" t="s">
        <v>38</v>
      </c>
      <c r="E19" s="28">
        <v>1</v>
      </c>
      <c r="F19" s="28">
        <v>295</v>
      </c>
      <c r="G19" s="28" t="s">
        <v>14</v>
      </c>
      <c r="H19" s="29">
        <v>50</v>
      </c>
      <c r="I19" s="47">
        <f t="shared" si="1"/>
        <v>14750</v>
      </c>
      <c r="J19" s="48"/>
    </row>
    <row r="20" s="2" customFormat="1" ht="20.1" customHeight="1" spans="1:10">
      <c r="A20" s="13"/>
      <c r="B20" s="27"/>
      <c r="C20" s="28" t="s">
        <v>39</v>
      </c>
      <c r="D20" s="28" t="s">
        <v>40</v>
      </c>
      <c r="E20" s="28">
        <v>1</v>
      </c>
      <c r="F20" s="28">
        <v>295</v>
      </c>
      <c r="G20" s="28" t="s">
        <v>14</v>
      </c>
      <c r="H20" s="29">
        <v>0</v>
      </c>
      <c r="I20" s="47">
        <f t="shared" si="1"/>
        <v>0</v>
      </c>
      <c r="J20" s="48"/>
    </row>
    <row r="21" s="2" customFormat="1" ht="20.1" customHeight="1" spans="1:10">
      <c r="A21" s="13"/>
      <c r="B21" s="27"/>
      <c r="C21" s="28" t="s">
        <v>41</v>
      </c>
      <c r="D21" s="28" t="s">
        <v>42</v>
      </c>
      <c r="E21" s="28">
        <v>1</v>
      </c>
      <c r="F21" s="28">
        <v>295</v>
      </c>
      <c r="G21" s="28" t="s">
        <v>14</v>
      </c>
      <c r="H21" s="29">
        <v>0</v>
      </c>
      <c r="I21" s="47">
        <f t="shared" si="1"/>
        <v>0</v>
      </c>
      <c r="J21" s="48"/>
    </row>
    <row r="22" s="2" customFormat="1" ht="20.1" customHeight="1" spans="1:10">
      <c r="A22" s="13"/>
      <c r="B22" s="27"/>
      <c r="C22" s="28" t="s">
        <v>43</v>
      </c>
      <c r="D22" s="28" t="s">
        <v>44</v>
      </c>
      <c r="E22" s="28">
        <v>1</v>
      </c>
      <c r="F22" s="28">
        <v>295</v>
      </c>
      <c r="G22" s="28" t="s">
        <v>14</v>
      </c>
      <c r="H22" s="29">
        <v>0</v>
      </c>
      <c r="I22" s="47">
        <f t="shared" si="1"/>
        <v>0</v>
      </c>
      <c r="J22" s="48"/>
    </row>
    <row r="23" s="2" customFormat="1" ht="20.1" customHeight="1" spans="1:10">
      <c r="A23" s="13"/>
      <c r="B23" s="27"/>
      <c r="C23" s="28" t="s">
        <v>45</v>
      </c>
      <c r="D23" s="28" t="s">
        <v>46</v>
      </c>
      <c r="E23" s="28">
        <v>1</v>
      </c>
      <c r="F23" s="28">
        <v>295</v>
      </c>
      <c r="G23" s="28" t="s">
        <v>14</v>
      </c>
      <c r="H23" s="29">
        <v>0</v>
      </c>
      <c r="I23" s="47">
        <f t="shared" si="1"/>
        <v>0</v>
      </c>
      <c r="J23" s="48"/>
    </row>
    <row r="24" s="2" customFormat="1" ht="20.1" customHeight="1" spans="1:10">
      <c r="A24" s="13"/>
      <c r="B24" s="27"/>
      <c r="C24" s="28" t="s">
        <v>47</v>
      </c>
      <c r="D24" s="28" t="s">
        <v>48</v>
      </c>
      <c r="E24" s="28">
        <v>1</v>
      </c>
      <c r="F24" s="28">
        <v>295</v>
      </c>
      <c r="G24" s="28" t="s">
        <v>14</v>
      </c>
      <c r="H24" s="29">
        <v>60</v>
      </c>
      <c r="I24" s="47">
        <f t="shared" si="1"/>
        <v>17700</v>
      </c>
      <c r="J24" s="48"/>
    </row>
    <row r="25" s="2" customFormat="1" ht="20.1" customHeight="1" spans="1:10">
      <c r="A25" s="13"/>
      <c r="B25" s="30" t="s">
        <v>16</v>
      </c>
      <c r="C25" s="31"/>
      <c r="D25" s="31"/>
      <c r="E25" s="31"/>
      <c r="F25" s="31"/>
      <c r="G25" s="31"/>
      <c r="H25" s="31"/>
      <c r="I25" s="49">
        <f>SUM(I17:I24)</f>
        <v>106200</v>
      </c>
      <c r="J25" s="50"/>
    </row>
    <row r="26" s="2" customFormat="1" ht="20.1" customHeight="1" spans="1:10">
      <c r="A26" s="11" t="s">
        <v>1</v>
      </c>
      <c r="B26" s="11" t="s">
        <v>2</v>
      </c>
      <c r="C26" s="11" t="s">
        <v>3</v>
      </c>
      <c r="D26" s="11" t="s">
        <v>49</v>
      </c>
      <c r="E26" s="11" t="s">
        <v>5</v>
      </c>
      <c r="F26" s="11" t="s">
        <v>17</v>
      </c>
      <c r="G26" s="11" t="s">
        <v>7</v>
      </c>
      <c r="H26" s="12" t="s">
        <v>8</v>
      </c>
      <c r="I26" s="11" t="s">
        <v>9</v>
      </c>
      <c r="J26" s="46" t="s">
        <v>10</v>
      </c>
    </row>
    <row r="27" s="2" customFormat="1" ht="20.1" customHeight="1" spans="1:10">
      <c r="A27" s="13">
        <v>4</v>
      </c>
      <c r="B27" s="32" t="s">
        <v>50</v>
      </c>
      <c r="C27" s="28" t="s">
        <v>51</v>
      </c>
      <c r="D27" s="28" t="s">
        <v>52</v>
      </c>
      <c r="E27" s="28">
        <v>8</v>
      </c>
      <c r="F27" s="28">
        <v>5</v>
      </c>
      <c r="G27" s="28" t="s">
        <v>53</v>
      </c>
      <c r="H27" s="28">
        <v>1800</v>
      </c>
      <c r="I27" s="55">
        <f>H27*F27*E27</f>
        <v>72000</v>
      </c>
      <c r="J27" s="56"/>
    </row>
    <row r="28" s="2" customFormat="1" ht="20.1" customHeight="1" spans="1:10">
      <c r="A28" s="13"/>
      <c r="B28" s="32" t="s">
        <v>54</v>
      </c>
      <c r="C28" s="28" t="s">
        <v>55</v>
      </c>
      <c r="D28" s="28" t="s">
        <v>56</v>
      </c>
      <c r="E28" s="28">
        <v>8</v>
      </c>
      <c r="F28" s="28">
        <v>1</v>
      </c>
      <c r="G28" s="28" t="s">
        <v>53</v>
      </c>
      <c r="H28" s="28">
        <v>1000</v>
      </c>
      <c r="I28" s="55">
        <f>H28*F28*E28</f>
        <v>8000</v>
      </c>
      <c r="J28" s="57" t="s">
        <v>57</v>
      </c>
    </row>
    <row r="29" s="2" customFormat="1" ht="20.1" customHeight="1" spans="1:10">
      <c r="A29" s="13"/>
      <c r="B29" s="32" t="s">
        <v>54</v>
      </c>
      <c r="C29" s="28" t="s">
        <v>58</v>
      </c>
      <c r="D29" s="28" t="s">
        <v>59</v>
      </c>
      <c r="E29" s="28">
        <v>1</v>
      </c>
      <c r="F29" s="28">
        <v>1</v>
      </c>
      <c r="G29" s="28" t="s">
        <v>53</v>
      </c>
      <c r="H29" s="28">
        <v>1500</v>
      </c>
      <c r="I29" s="55">
        <f>H29*F29*E29</f>
        <v>1500</v>
      </c>
      <c r="J29" s="57" t="s">
        <v>60</v>
      </c>
    </row>
    <row r="30" s="2" customFormat="1" ht="20.1" customHeight="1" spans="1:10">
      <c r="A30" s="13"/>
      <c r="B30" s="32" t="s">
        <v>54</v>
      </c>
      <c r="C30" s="28" t="s">
        <v>61</v>
      </c>
      <c r="D30" s="28" t="s">
        <v>62</v>
      </c>
      <c r="E30" s="28">
        <v>1</v>
      </c>
      <c r="F30" s="28">
        <v>5</v>
      </c>
      <c r="G30" s="28" t="s">
        <v>53</v>
      </c>
      <c r="H30" s="28">
        <v>1000</v>
      </c>
      <c r="I30" s="55">
        <f>H30*F30*E30</f>
        <v>5000</v>
      </c>
      <c r="J30" s="56" t="s">
        <v>30</v>
      </c>
    </row>
    <row r="31" s="2" customFormat="1" ht="20.1" customHeight="1" spans="1:10">
      <c r="A31" s="13"/>
      <c r="B31" s="20" t="s">
        <v>16</v>
      </c>
      <c r="C31" s="20"/>
      <c r="D31" s="20"/>
      <c r="E31" s="20"/>
      <c r="F31" s="20"/>
      <c r="G31" s="20"/>
      <c r="H31" s="20"/>
      <c r="I31" s="49">
        <f>SUM(I27:I30)</f>
        <v>86500</v>
      </c>
      <c r="J31" s="50"/>
    </row>
    <row r="32" s="2" customFormat="1" ht="20.1" customHeight="1" spans="1:10">
      <c r="A32" s="11" t="s">
        <v>1</v>
      </c>
      <c r="B32" s="11" t="s">
        <v>2</v>
      </c>
      <c r="C32" s="11" t="s">
        <v>3</v>
      </c>
      <c r="D32" s="11" t="s">
        <v>49</v>
      </c>
      <c r="E32" s="11" t="s">
        <v>5</v>
      </c>
      <c r="F32" s="11" t="s">
        <v>14</v>
      </c>
      <c r="G32" s="11" t="s">
        <v>7</v>
      </c>
      <c r="H32" s="12" t="s">
        <v>8</v>
      </c>
      <c r="I32" s="11" t="s">
        <v>9</v>
      </c>
      <c r="J32" s="46" t="s">
        <v>10</v>
      </c>
    </row>
    <row r="33" s="3" customFormat="1" ht="20.1" customHeight="1" spans="1:10">
      <c r="A33" s="33">
        <v>5</v>
      </c>
      <c r="B33" s="34" t="s">
        <v>63</v>
      </c>
      <c r="C33" s="34" t="s">
        <v>64</v>
      </c>
      <c r="D33" s="28" t="s">
        <v>65</v>
      </c>
      <c r="E33" s="28">
        <v>1</v>
      </c>
      <c r="F33" s="28">
        <v>295</v>
      </c>
      <c r="G33" s="28" t="s">
        <v>14</v>
      </c>
      <c r="H33" s="28">
        <v>100</v>
      </c>
      <c r="I33" s="58">
        <f t="shared" ref="I33:I38" si="2">H33*F33*E33</f>
        <v>29500</v>
      </c>
      <c r="J33" s="59"/>
    </row>
    <row r="34" s="3" customFormat="1" ht="20.1" customHeight="1" spans="1:10">
      <c r="A34" s="33"/>
      <c r="B34" s="35"/>
      <c r="C34" s="35"/>
      <c r="D34" s="28" t="s">
        <v>66</v>
      </c>
      <c r="E34" s="28">
        <v>1</v>
      </c>
      <c r="F34" s="28">
        <v>295</v>
      </c>
      <c r="G34" s="28" t="s">
        <v>14</v>
      </c>
      <c r="H34" s="28">
        <v>20</v>
      </c>
      <c r="I34" s="58">
        <f t="shared" si="2"/>
        <v>5900</v>
      </c>
      <c r="J34" s="59"/>
    </row>
    <row r="35" s="3" customFormat="1" ht="20.1" customHeight="1" spans="1:10">
      <c r="A35" s="33"/>
      <c r="B35" s="35"/>
      <c r="C35" s="35"/>
      <c r="D35" s="28" t="s">
        <v>67</v>
      </c>
      <c r="E35" s="28">
        <v>1</v>
      </c>
      <c r="F35" s="28">
        <v>295</v>
      </c>
      <c r="G35" s="28" t="s">
        <v>14</v>
      </c>
      <c r="H35" s="28">
        <v>90</v>
      </c>
      <c r="I35" s="58">
        <f t="shared" si="2"/>
        <v>26550</v>
      </c>
      <c r="J35" s="59"/>
    </row>
    <row r="36" s="3" customFormat="1" ht="20.1" customHeight="1" spans="1:10">
      <c r="A36" s="33"/>
      <c r="B36" s="35"/>
      <c r="C36" s="35"/>
      <c r="D36" s="28" t="s">
        <v>68</v>
      </c>
      <c r="E36" s="28">
        <v>1</v>
      </c>
      <c r="F36" s="28">
        <v>295</v>
      </c>
      <c r="G36" s="28" t="s">
        <v>14</v>
      </c>
      <c r="H36" s="28">
        <v>80</v>
      </c>
      <c r="I36" s="58">
        <f t="shared" si="2"/>
        <v>23600</v>
      </c>
      <c r="J36" s="59"/>
    </row>
    <row r="37" s="4" customFormat="1" ht="20.1" customHeight="1" spans="1:10">
      <c r="A37" s="33"/>
      <c r="B37" s="35"/>
      <c r="C37" s="35"/>
      <c r="D37" s="28" t="s">
        <v>69</v>
      </c>
      <c r="E37" s="28">
        <v>1</v>
      </c>
      <c r="F37" s="28">
        <v>295</v>
      </c>
      <c r="G37" s="28" t="s">
        <v>14</v>
      </c>
      <c r="H37" s="28">
        <v>130</v>
      </c>
      <c r="I37" s="58">
        <f t="shared" si="2"/>
        <v>38350</v>
      </c>
      <c r="J37" s="60"/>
    </row>
    <row r="38" s="4" customFormat="1" ht="20.1" customHeight="1" spans="1:10">
      <c r="A38" s="33"/>
      <c r="B38" s="35"/>
      <c r="C38" s="35"/>
      <c r="D38" s="28" t="s">
        <v>70</v>
      </c>
      <c r="E38" s="28">
        <v>1</v>
      </c>
      <c r="F38" s="28">
        <v>295</v>
      </c>
      <c r="G38" s="28" t="s">
        <v>14</v>
      </c>
      <c r="H38" s="28">
        <v>150</v>
      </c>
      <c r="I38" s="58">
        <f t="shared" si="2"/>
        <v>44250</v>
      </c>
      <c r="J38" s="59"/>
    </row>
    <row r="39" s="3" customFormat="1" ht="20.1" customHeight="1" spans="1:10">
      <c r="A39" s="33"/>
      <c r="B39" s="30" t="s">
        <v>16</v>
      </c>
      <c r="C39" s="31"/>
      <c r="D39" s="31"/>
      <c r="E39" s="31"/>
      <c r="F39" s="31"/>
      <c r="G39" s="31"/>
      <c r="H39" s="31"/>
      <c r="I39" s="49">
        <f>SUM(I33:I38)</f>
        <v>168150</v>
      </c>
      <c r="J39" s="50"/>
    </row>
    <row r="40" s="2" customFormat="1" ht="20.1" customHeight="1" spans="1:10">
      <c r="A40" s="11" t="s">
        <v>1</v>
      </c>
      <c r="B40" s="11" t="s">
        <v>2</v>
      </c>
      <c r="C40" s="11" t="s">
        <v>3</v>
      </c>
      <c r="D40" s="11" t="s">
        <v>49</v>
      </c>
      <c r="E40" s="11" t="s">
        <v>5</v>
      </c>
      <c r="F40" s="11" t="s">
        <v>14</v>
      </c>
      <c r="G40" s="11" t="s">
        <v>7</v>
      </c>
      <c r="H40" s="12" t="s">
        <v>8</v>
      </c>
      <c r="I40" s="11" t="s">
        <v>9</v>
      </c>
      <c r="J40" s="46" t="s">
        <v>10</v>
      </c>
    </row>
    <row r="41" s="3" customFormat="1" ht="20.1" customHeight="1" spans="1:10">
      <c r="A41" s="33">
        <v>6</v>
      </c>
      <c r="B41" s="35" t="s">
        <v>71</v>
      </c>
      <c r="C41" s="36" t="s">
        <v>72</v>
      </c>
      <c r="D41" s="37" t="s">
        <v>73</v>
      </c>
      <c r="E41" s="36">
        <v>1</v>
      </c>
      <c r="F41" s="36">
        <v>1</v>
      </c>
      <c r="G41" s="36" t="s">
        <v>74</v>
      </c>
      <c r="H41" s="36">
        <v>7000</v>
      </c>
      <c r="I41" s="61">
        <f>H41*F41*E41</f>
        <v>7000</v>
      </c>
      <c r="J41" s="62"/>
    </row>
    <row r="42" s="3" customFormat="1" ht="20.1" customHeight="1" spans="1:10">
      <c r="A42" s="33"/>
      <c r="B42" s="35"/>
      <c r="C42" s="28" t="s">
        <v>75</v>
      </c>
      <c r="D42" s="28" t="s">
        <v>76</v>
      </c>
      <c r="E42" s="28">
        <v>1</v>
      </c>
      <c r="F42" s="28">
        <v>295</v>
      </c>
      <c r="G42" s="28" t="s">
        <v>14</v>
      </c>
      <c r="H42" s="28">
        <v>25</v>
      </c>
      <c r="I42" s="63">
        <f t="shared" ref="I42:I48" si="3">H42*F42*E42</f>
        <v>7375</v>
      </c>
      <c r="J42" s="62"/>
    </row>
    <row r="43" s="3" customFormat="1" ht="20.1" customHeight="1" spans="1:10">
      <c r="A43" s="33"/>
      <c r="B43" s="35"/>
      <c r="C43" s="28" t="s">
        <v>77</v>
      </c>
      <c r="D43" s="28" t="s">
        <v>78</v>
      </c>
      <c r="E43" s="28">
        <v>1</v>
      </c>
      <c r="F43" s="28">
        <v>295</v>
      </c>
      <c r="G43" s="28" t="s">
        <v>14</v>
      </c>
      <c r="H43" s="28">
        <v>30</v>
      </c>
      <c r="I43" s="63">
        <f t="shared" si="3"/>
        <v>8850</v>
      </c>
      <c r="J43" s="62"/>
    </row>
    <row r="44" s="3" customFormat="1" ht="20.1" customHeight="1" spans="1:10">
      <c r="A44" s="33"/>
      <c r="B44" s="35"/>
      <c r="C44" s="38" t="s">
        <v>79</v>
      </c>
      <c r="D44" s="38" t="s">
        <v>80</v>
      </c>
      <c r="E44" s="38">
        <v>1</v>
      </c>
      <c r="F44" s="38">
        <v>1</v>
      </c>
      <c r="G44" s="38" t="s">
        <v>81</v>
      </c>
      <c r="H44" s="38">
        <v>1200</v>
      </c>
      <c r="I44" s="64">
        <v>0</v>
      </c>
      <c r="J44" s="62"/>
    </row>
    <row r="45" s="3" customFormat="1" ht="20.1" customHeight="1" spans="1:10">
      <c r="A45" s="33"/>
      <c r="B45" s="35"/>
      <c r="C45" s="39" t="s">
        <v>82</v>
      </c>
      <c r="D45" s="39" t="s">
        <v>83</v>
      </c>
      <c r="E45" s="39">
        <v>1</v>
      </c>
      <c r="F45" s="39">
        <v>18</v>
      </c>
      <c r="G45" s="39" t="s">
        <v>14</v>
      </c>
      <c r="H45" s="39">
        <v>100</v>
      </c>
      <c r="I45" s="65">
        <f t="shared" si="3"/>
        <v>1800</v>
      </c>
      <c r="J45" s="59"/>
    </row>
    <row r="46" s="3" customFormat="1" ht="20.1" customHeight="1" spans="1:10">
      <c r="A46" s="33"/>
      <c r="B46" s="35"/>
      <c r="C46" s="39" t="s">
        <v>84</v>
      </c>
      <c r="D46" s="39" t="s">
        <v>85</v>
      </c>
      <c r="E46" s="39">
        <v>1</v>
      </c>
      <c r="F46" s="39">
        <v>18</v>
      </c>
      <c r="G46" s="39" t="s">
        <v>14</v>
      </c>
      <c r="H46" s="39">
        <v>400</v>
      </c>
      <c r="I46" s="65">
        <f t="shared" si="3"/>
        <v>7200</v>
      </c>
      <c r="J46" s="66" t="s">
        <v>86</v>
      </c>
    </row>
    <row r="47" s="3" customFormat="1" ht="20.1" customHeight="1" spans="1:10">
      <c r="A47" s="33"/>
      <c r="B47" s="35"/>
      <c r="C47" s="39" t="s">
        <v>87</v>
      </c>
      <c r="D47" s="39" t="s">
        <v>88</v>
      </c>
      <c r="E47" s="39">
        <v>1</v>
      </c>
      <c r="F47" s="39">
        <v>18</v>
      </c>
      <c r="G47" s="39" t="s">
        <v>14</v>
      </c>
      <c r="H47" s="39">
        <v>350</v>
      </c>
      <c r="I47" s="65">
        <f t="shared" si="3"/>
        <v>6300</v>
      </c>
      <c r="J47" s="67"/>
    </row>
    <row r="48" s="3" customFormat="1" ht="20.1" customHeight="1" spans="1:10">
      <c r="A48" s="33"/>
      <c r="B48" s="35"/>
      <c r="C48" s="39" t="s">
        <v>89</v>
      </c>
      <c r="D48" s="39" t="s">
        <v>90</v>
      </c>
      <c r="E48" s="39">
        <v>1</v>
      </c>
      <c r="F48" s="39">
        <v>18</v>
      </c>
      <c r="G48" s="39" t="s">
        <v>14</v>
      </c>
      <c r="H48" s="39">
        <v>200</v>
      </c>
      <c r="I48" s="65">
        <f t="shared" si="3"/>
        <v>3600</v>
      </c>
      <c r="J48" s="62"/>
    </row>
    <row r="49" s="3" customFormat="1" ht="20.1" customHeight="1" spans="1:10">
      <c r="A49" s="33"/>
      <c r="B49" s="30" t="s">
        <v>16</v>
      </c>
      <c r="C49" s="31"/>
      <c r="D49" s="31"/>
      <c r="E49" s="31"/>
      <c r="F49" s="31"/>
      <c r="G49" s="31"/>
      <c r="H49" s="31"/>
      <c r="I49" s="49">
        <f>SUM(I41:I48)</f>
        <v>42125</v>
      </c>
      <c r="J49" s="50"/>
    </row>
    <row r="50" s="2" customFormat="1" ht="20.1" customHeight="1" spans="1:10">
      <c r="A50" s="11" t="s">
        <v>1</v>
      </c>
      <c r="B50" s="11" t="s">
        <v>2</v>
      </c>
      <c r="C50" s="11" t="s">
        <v>3</v>
      </c>
      <c r="D50" s="11" t="s">
        <v>49</v>
      </c>
      <c r="E50" s="11" t="s">
        <v>5</v>
      </c>
      <c r="F50" s="11" t="s">
        <v>17</v>
      </c>
      <c r="G50" s="11" t="s">
        <v>7</v>
      </c>
      <c r="H50" s="12" t="s">
        <v>8</v>
      </c>
      <c r="I50" s="11" t="s">
        <v>9</v>
      </c>
      <c r="J50" s="46" t="s">
        <v>91</v>
      </c>
    </row>
    <row r="51" s="3" customFormat="1" ht="20.1" customHeight="1" spans="1:10">
      <c r="A51" s="40">
        <v>8</v>
      </c>
      <c r="B51" s="41" t="s">
        <v>92</v>
      </c>
      <c r="C51" s="39" t="s">
        <v>11</v>
      </c>
      <c r="D51" s="39" t="s">
        <v>93</v>
      </c>
      <c r="E51" s="39">
        <v>0</v>
      </c>
      <c r="F51" s="39">
        <v>2</v>
      </c>
      <c r="G51" s="39" t="s">
        <v>14</v>
      </c>
      <c r="H51" s="39">
        <v>2400</v>
      </c>
      <c r="I51" s="39">
        <f t="shared" ref="I51:I57" si="4">H51*F51*E51</f>
        <v>0</v>
      </c>
      <c r="J51" s="62"/>
    </row>
    <row r="52" s="3" customFormat="1" ht="20.1" customHeight="1" spans="1:10">
      <c r="A52" s="40"/>
      <c r="B52" s="41"/>
      <c r="C52" s="42" t="s">
        <v>18</v>
      </c>
      <c r="D52" s="39" t="s">
        <v>94</v>
      </c>
      <c r="E52" s="39">
        <v>0</v>
      </c>
      <c r="F52" s="39">
        <v>2</v>
      </c>
      <c r="G52" s="39" t="s">
        <v>21</v>
      </c>
      <c r="H52" s="39">
        <v>300</v>
      </c>
      <c r="I52" s="39">
        <f t="shared" si="4"/>
        <v>0</v>
      </c>
      <c r="J52" s="62"/>
    </row>
    <row r="53" s="3" customFormat="1" ht="20.1" customHeight="1" spans="1:10">
      <c r="A53" s="40"/>
      <c r="B53" s="41"/>
      <c r="C53" s="42"/>
      <c r="D53" s="39" t="s">
        <v>95</v>
      </c>
      <c r="E53" s="39">
        <v>0</v>
      </c>
      <c r="F53" s="39">
        <v>2</v>
      </c>
      <c r="G53" s="39" t="s">
        <v>21</v>
      </c>
      <c r="H53" s="39">
        <v>300</v>
      </c>
      <c r="I53" s="39">
        <f t="shared" si="4"/>
        <v>0</v>
      </c>
      <c r="J53" s="62"/>
    </row>
    <row r="54" s="3" customFormat="1" ht="20.1" customHeight="1" spans="1:10">
      <c r="A54" s="40"/>
      <c r="B54" s="41"/>
      <c r="C54" s="42"/>
      <c r="D54" s="39" t="s">
        <v>94</v>
      </c>
      <c r="E54" s="39">
        <v>0</v>
      </c>
      <c r="F54" s="39">
        <v>1</v>
      </c>
      <c r="G54" s="39" t="s">
        <v>21</v>
      </c>
      <c r="H54" s="39">
        <v>300</v>
      </c>
      <c r="I54" s="39">
        <f t="shared" si="4"/>
        <v>0</v>
      </c>
      <c r="J54" s="62"/>
    </row>
    <row r="55" s="3" customFormat="1" ht="20.1" customHeight="1" spans="1:10">
      <c r="A55" s="40"/>
      <c r="B55" s="41"/>
      <c r="C55" s="39" t="s">
        <v>64</v>
      </c>
      <c r="D55" s="39"/>
      <c r="E55" s="39">
        <v>0</v>
      </c>
      <c r="F55" s="39">
        <v>2</v>
      </c>
      <c r="G55" s="39" t="s">
        <v>14</v>
      </c>
      <c r="H55" s="39">
        <v>670</v>
      </c>
      <c r="I55" s="39">
        <f t="shared" si="4"/>
        <v>0</v>
      </c>
      <c r="J55" s="62"/>
    </row>
    <row r="56" s="3" customFormat="1" ht="20.1" customHeight="1" spans="1:10">
      <c r="A56" s="40"/>
      <c r="B56" s="41"/>
      <c r="C56" s="39" t="s">
        <v>96</v>
      </c>
      <c r="D56" s="39"/>
      <c r="E56" s="39">
        <v>0</v>
      </c>
      <c r="F56" s="39">
        <v>2</v>
      </c>
      <c r="G56" s="39" t="s">
        <v>14</v>
      </c>
      <c r="H56" s="39">
        <v>280</v>
      </c>
      <c r="I56" s="39">
        <f t="shared" si="4"/>
        <v>0</v>
      </c>
      <c r="J56" s="62"/>
    </row>
    <row r="57" s="3" customFormat="1" ht="20.1" customHeight="1" spans="1:10">
      <c r="A57" s="40"/>
      <c r="B57" s="41"/>
      <c r="C57" s="39" t="s">
        <v>75</v>
      </c>
      <c r="D57" s="39"/>
      <c r="E57" s="39">
        <v>0</v>
      </c>
      <c r="F57" s="39">
        <v>2</v>
      </c>
      <c r="G57" s="39" t="s">
        <v>14</v>
      </c>
      <c r="H57" s="39">
        <v>25</v>
      </c>
      <c r="I57" s="39">
        <f t="shared" si="4"/>
        <v>0</v>
      </c>
      <c r="J57" s="62"/>
    </row>
    <row r="58" s="3" customFormat="1" ht="20.1" customHeight="1" spans="1:10">
      <c r="A58" s="40"/>
      <c r="B58" s="41"/>
      <c r="C58" s="39" t="s">
        <v>97</v>
      </c>
      <c r="D58" s="39"/>
      <c r="E58" s="39">
        <v>0</v>
      </c>
      <c r="F58" s="39">
        <v>6</v>
      </c>
      <c r="G58" s="39" t="s">
        <v>98</v>
      </c>
      <c r="H58" s="39">
        <v>500</v>
      </c>
      <c r="I58" s="39">
        <f t="shared" ref="I58:I67" si="5">H58*F58*E58</f>
        <v>0</v>
      </c>
      <c r="J58" s="62"/>
    </row>
    <row r="59" s="3" customFormat="1" ht="20.1" customHeight="1" spans="1:10">
      <c r="A59" s="40"/>
      <c r="B59" s="34" t="s">
        <v>99</v>
      </c>
      <c r="C59" s="28" t="s">
        <v>11</v>
      </c>
      <c r="D59" s="28" t="s">
        <v>93</v>
      </c>
      <c r="E59" s="28">
        <v>8</v>
      </c>
      <c r="F59" s="28">
        <v>1</v>
      </c>
      <c r="G59" s="28" t="s">
        <v>14</v>
      </c>
      <c r="H59" s="28">
        <v>2400</v>
      </c>
      <c r="I59" s="63">
        <f t="shared" si="5"/>
        <v>19200</v>
      </c>
      <c r="J59" s="62" t="s">
        <v>100</v>
      </c>
    </row>
    <row r="60" s="3" customFormat="1" ht="20.1" customHeight="1" spans="1:10">
      <c r="A60" s="40"/>
      <c r="B60" s="35"/>
      <c r="C60" s="43" t="s">
        <v>18</v>
      </c>
      <c r="D60" s="28" t="s">
        <v>94</v>
      </c>
      <c r="E60" s="28">
        <v>4</v>
      </c>
      <c r="F60" s="28">
        <v>2</v>
      </c>
      <c r="G60" s="28" t="s">
        <v>21</v>
      </c>
      <c r="H60" s="28">
        <v>300</v>
      </c>
      <c r="I60" s="63">
        <f t="shared" si="5"/>
        <v>2400</v>
      </c>
      <c r="J60" s="62"/>
    </row>
    <row r="61" s="3" customFormat="1" ht="20.1" customHeight="1" spans="1:10">
      <c r="A61" s="40"/>
      <c r="B61" s="35"/>
      <c r="C61" s="43"/>
      <c r="D61" s="28" t="s">
        <v>95</v>
      </c>
      <c r="E61" s="28">
        <v>4</v>
      </c>
      <c r="F61" s="28">
        <v>2</v>
      </c>
      <c r="G61" s="28" t="s">
        <v>21</v>
      </c>
      <c r="H61" s="28">
        <v>300</v>
      </c>
      <c r="I61" s="63">
        <f t="shared" si="5"/>
        <v>2400</v>
      </c>
      <c r="J61" s="62"/>
    </row>
    <row r="62" s="3" customFormat="1" ht="20.1" customHeight="1" spans="1:10">
      <c r="A62" s="40"/>
      <c r="B62" s="35"/>
      <c r="C62" s="43"/>
      <c r="D62" s="28" t="s">
        <v>94</v>
      </c>
      <c r="E62" s="28">
        <v>4</v>
      </c>
      <c r="F62" s="28">
        <v>1</v>
      </c>
      <c r="G62" s="28" t="s">
        <v>21</v>
      </c>
      <c r="H62" s="28">
        <v>300</v>
      </c>
      <c r="I62" s="63">
        <f t="shared" si="5"/>
        <v>1200</v>
      </c>
      <c r="J62" s="62"/>
    </row>
    <row r="63" s="3" customFormat="1" ht="20.1" customHeight="1" spans="1:10">
      <c r="A63" s="40"/>
      <c r="B63" s="35"/>
      <c r="C63" s="28" t="s">
        <v>64</v>
      </c>
      <c r="D63" s="28"/>
      <c r="E63" s="28">
        <v>8</v>
      </c>
      <c r="F63" s="28">
        <v>1</v>
      </c>
      <c r="G63" s="28" t="s">
        <v>14</v>
      </c>
      <c r="H63" s="28">
        <v>0</v>
      </c>
      <c r="I63" s="63">
        <f t="shared" si="5"/>
        <v>0</v>
      </c>
      <c r="J63" s="62"/>
    </row>
    <row r="64" s="3" customFormat="1" ht="20.1" customHeight="1" spans="1:10">
      <c r="A64" s="40"/>
      <c r="B64" s="35"/>
      <c r="C64" s="28" t="s">
        <v>96</v>
      </c>
      <c r="D64" s="28"/>
      <c r="E64" s="28">
        <v>8</v>
      </c>
      <c r="F64" s="28">
        <v>1</v>
      </c>
      <c r="G64" s="28" t="s">
        <v>14</v>
      </c>
      <c r="H64" s="28">
        <v>280</v>
      </c>
      <c r="I64" s="63">
        <f t="shared" si="5"/>
        <v>2240</v>
      </c>
      <c r="J64" s="62"/>
    </row>
    <row r="65" s="3" customFormat="1" ht="20.1" customHeight="1" spans="1:10">
      <c r="A65" s="40"/>
      <c r="B65" s="35"/>
      <c r="C65" s="28" t="s">
        <v>75</v>
      </c>
      <c r="D65" s="28"/>
      <c r="E65" s="28">
        <v>8</v>
      </c>
      <c r="F65" s="28">
        <v>1</v>
      </c>
      <c r="G65" s="28" t="s">
        <v>14</v>
      </c>
      <c r="H65" s="28">
        <v>25</v>
      </c>
      <c r="I65" s="63">
        <f t="shared" si="5"/>
        <v>200</v>
      </c>
      <c r="J65" s="62"/>
    </row>
    <row r="66" s="3" customFormat="1" ht="20.1" customHeight="1" spans="1:10">
      <c r="A66" s="40"/>
      <c r="B66" s="35"/>
      <c r="C66" s="28" t="s">
        <v>101</v>
      </c>
      <c r="D66" s="28"/>
      <c r="E66" s="28">
        <v>8</v>
      </c>
      <c r="F66" s="28">
        <v>6</v>
      </c>
      <c r="G66" s="28" t="s">
        <v>14</v>
      </c>
      <c r="H66" s="28">
        <v>500</v>
      </c>
      <c r="I66" s="63">
        <f t="shared" si="5"/>
        <v>24000</v>
      </c>
      <c r="J66" s="62"/>
    </row>
    <row r="67" s="4" customFormat="1" ht="20.1" customHeight="1" spans="1:10">
      <c r="A67" s="40"/>
      <c r="B67" s="68"/>
      <c r="C67" s="28" t="s">
        <v>102</v>
      </c>
      <c r="D67" s="28"/>
      <c r="E67" s="28">
        <v>8</v>
      </c>
      <c r="F67" s="28">
        <v>6</v>
      </c>
      <c r="G67" s="28" t="s">
        <v>14</v>
      </c>
      <c r="H67" s="28">
        <v>600</v>
      </c>
      <c r="I67" s="63">
        <f t="shared" si="5"/>
        <v>28800</v>
      </c>
      <c r="J67" s="89"/>
    </row>
    <row r="68" ht="20.1" customHeight="1" spans="1:10">
      <c r="A68" s="40"/>
      <c r="B68" s="69" t="s">
        <v>16</v>
      </c>
      <c r="C68" s="70"/>
      <c r="D68" s="70"/>
      <c r="E68" s="70"/>
      <c r="F68" s="70"/>
      <c r="G68" s="70"/>
      <c r="H68" s="70"/>
      <c r="I68" s="90">
        <f>SUM(I51:I67)</f>
        <v>80440</v>
      </c>
      <c r="J68" s="91"/>
    </row>
    <row r="69" ht="20.1" customHeight="1" spans="1:10">
      <c r="A69" s="71"/>
      <c r="B69" s="72" t="s">
        <v>103</v>
      </c>
      <c r="C69" s="73"/>
      <c r="D69" s="73"/>
      <c r="E69" s="73"/>
      <c r="F69" s="73"/>
      <c r="G69" s="73"/>
      <c r="H69" s="73"/>
      <c r="I69" s="92">
        <f>I7+I15+I25+I31+I39+I49+I68</f>
        <v>1505875</v>
      </c>
      <c r="J69" s="93"/>
    </row>
    <row r="70" ht="20.1" customHeight="1" spans="1:10">
      <c r="A70" s="74"/>
      <c r="B70" s="72" t="s">
        <v>104</v>
      </c>
      <c r="C70" s="73"/>
      <c r="D70" s="73"/>
      <c r="E70" s="73"/>
      <c r="F70" s="73"/>
      <c r="G70" s="73"/>
      <c r="H70" s="73"/>
      <c r="I70" s="92">
        <f>0.06*(I69-I68)</f>
        <v>85526.1</v>
      </c>
      <c r="J70" s="94"/>
    </row>
    <row r="71" s="5" customFormat="1" ht="20.1" customHeight="1" spans="1:10">
      <c r="A71" s="75"/>
      <c r="B71" s="76" t="s">
        <v>9</v>
      </c>
      <c r="C71" s="77"/>
      <c r="D71" s="77"/>
      <c r="E71" s="77"/>
      <c r="F71" s="77"/>
      <c r="G71" s="77"/>
      <c r="H71" s="77"/>
      <c r="I71" s="95">
        <f>SUM(I69:I70)</f>
        <v>1591401.1</v>
      </c>
      <c r="J71" s="96"/>
    </row>
    <row r="72" ht="20.1" customHeight="1" spans="1:10">
      <c r="A72" s="78"/>
      <c r="B72" s="79" t="s">
        <v>105</v>
      </c>
      <c r="C72" s="80"/>
      <c r="D72" s="80"/>
      <c r="E72" s="80"/>
      <c r="F72" s="80"/>
      <c r="G72" s="80"/>
      <c r="H72" s="81"/>
      <c r="I72" s="97">
        <f>I71/295</f>
        <v>5394.58</v>
      </c>
      <c r="J72" s="98"/>
    </row>
    <row r="73" ht="20.1" customHeight="1" spans="1:10">
      <c r="A73" s="78"/>
      <c r="B73" s="82" t="s">
        <v>106</v>
      </c>
      <c r="C73" s="83"/>
      <c r="D73" s="83"/>
      <c r="E73" s="83"/>
      <c r="F73" s="83"/>
      <c r="G73" s="83"/>
      <c r="H73" s="84"/>
      <c r="I73" s="99">
        <f>I72-1700</f>
        <v>3694.58</v>
      </c>
      <c r="J73" s="100" t="s">
        <v>107</v>
      </c>
    </row>
    <row r="74" ht="20.1" customHeight="1" spans="1:10">
      <c r="A74" s="78"/>
      <c r="B74" s="82" t="s">
        <v>108</v>
      </c>
      <c r="C74" s="83"/>
      <c r="D74" s="83"/>
      <c r="E74" s="83"/>
      <c r="F74" s="83"/>
      <c r="G74" s="83"/>
      <c r="H74" s="84"/>
      <c r="I74" s="99">
        <f>I73*295</f>
        <v>1089901.1</v>
      </c>
      <c r="J74" s="100"/>
    </row>
    <row r="75" spans="1:10">
      <c r="A75" s="85"/>
      <c r="B75" s="85"/>
      <c r="C75" s="85"/>
      <c r="D75" s="86"/>
      <c r="E75" s="86"/>
      <c r="F75" s="86"/>
      <c r="G75" s="86"/>
      <c r="H75" s="86"/>
      <c r="I75" s="86"/>
      <c r="J75" s="101"/>
    </row>
    <row r="76" s="6" customFormat="1" ht="20.25" spans="1:10">
      <c r="A76" s="87" t="s">
        <v>109</v>
      </c>
      <c r="B76" s="88" t="s">
        <v>110</v>
      </c>
      <c r="C76" s="88"/>
      <c r="D76" s="88"/>
      <c r="E76" s="88"/>
      <c r="J76" s="102"/>
    </row>
    <row r="77" s="6" customFormat="1" ht="20.25" spans="1:10">
      <c r="A77" s="87"/>
      <c r="B77" s="88" t="s">
        <v>111</v>
      </c>
      <c r="C77" s="88"/>
      <c r="D77" s="88"/>
      <c r="E77" s="88"/>
      <c r="J77" s="102"/>
    </row>
  </sheetData>
  <mergeCells count="31">
    <mergeCell ref="B7:H7"/>
    <mergeCell ref="B15:H15"/>
    <mergeCell ref="B25:H25"/>
    <mergeCell ref="B31:H31"/>
    <mergeCell ref="B39:H39"/>
    <mergeCell ref="B49:H49"/>
    <mergeCell ref="B68:H68"/>
    <mergeCell ref="B69:H69"/>
    <mergeCell ref="B70:H70"/>
    <mergeCell ref="B71:H71"/>
    <mergeCell ref="B72:H72"/>
    <mergeCell ref="B73:H73"/>
    <mergeCell ref="B74:H74"/>
    <mergeCell ref="A6:A7"/>
    <mergeCell ref="A9:A15"/>
    <mergeCell ref="A17:A25"/>
    <mergeCell ref="A27:A31"/>
    <mergeCell ref="A33:A39"/>
    <mergeCell ref="A41:A49"/>
    <mergeCell ref="A51:A68"/>
    <mergeCell ref="B9:B14"/>
    <mergeCell ref="B17:B24"/>
    <mergeCell ref="B33:B38"/>
    <mergeCell ref="B41:B48"/>
    <mergeCell ref="B51:B58"/>
    <mergeCell ref="B59:B67"/>
    <mergeCell ref="C33:C38"/>
    <mergeCell ref="C52:C53"/>
    <mergeCell ref="C60:C61"/>
    <mergeCell ref="J46:J47"/>
    <mergeCell ref="A1:J4"/>
  </mergeCells>
  <pageMargins left="0.46875" right="0.359027777777778" top="0.2" bottom="0.747916666666667" header="0.313888888888889" footer="0.313888888888889"/>
  <pageSetup paperSize="9" scale="43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celine唐</cp:lastModifiedBy>
  <dcterms:created xsi:type="dcterms:W3CDTF">2016-11-07T11:42:00Z</dcterms:created>
  <cp:lastPrinted>2018-04-12T07:05:00Z</cp:lastPrinted>
  <dcterms:modified xsi:type="dcterms:W3CDTF">2018-04-23T09:42:20Z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