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 activeTab="1"/>
  </bookViews>
  <sheets>
    <sheet name="Sheet1" sheetId="7" r:id="rId1"/>
    <sheet name="大理海湾国际酒店" sheetId="2" r:id="rId2"/>
  </sheets>
  <calcPr calcId="144525" concurrentCalc="0"/>
</workbook>
</file>

<file path=xl/sharedStrings.xml><?xml version="1.0" encoding="utf-8"?>
<sst xmlns="http://schemas.openxmlformats.org/spreadsheetml/2006/main" count="91">
  <si>
    <t>雪佛兰六区Q1小区会</t>
  </si>
  <si>
    <t>日间</t>
  </si>
  <si>
    <t>活动</t>
  </si>
  <si>
    <t>活动净价</t>
  </si>
  <si>
    <t>服务费及税费</t>
  </si>
  <si>
    <t>含服务费总价</t>
  </si>
  <si>
    <t>雪佛兰六区Q1小区会-大理</t>
  </si>
  <si>
    <t>雪佛兰六区Q1小区会-重庆</t>
  </si>
  <si>
    <t>3月7-8日</t>
  </si>
  <si>
    <t>雪佛兰六区Q1小区会-阆中</t>
  </si>
  <si>
    <t xml:space="preserve">雪佛兰六区Q1小区会-宜宾 </t>
  </si>
  <si>
    <t>雪佛兰六区Q1小区会-成都</t>
  </si>
  <si>
    <t>3月20日-22日</t>
  </si>
  <si>
    <t>雪佛兰六区控界者营销启动会-成都</t>
  </si>
  <si>
    <t>Total</t>
  </si>
  <si>
    <t>时间:</t>
  </si>
  <si>
    <t>10月23日-26日</t>
  </si>
  <si>
    <t>地点：</t>
  </si>
  <si>
    <t>大理</t>
  </si>
  <si>
    <t>酒店：</t>
  </si>
  <si>
    <t>大理海湾国际酒店</t>
  </si>
  <si>
    <t>人数:</t>
  </si>
  <si>
    <t xml:space="preserve">经销商180人 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</si>
  <si>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</si>
  <si>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</si>
  <si>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</si>
  <si>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</si>
  <si>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</si>
  <si>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</si>
  <si>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</si>
  <si>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</si>
  <si>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</si>
  <si>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</si>
  <si>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海景双床</t>
  </si>
  <si>
    <t>间</t>
  </si>
  <si>
    <t>晚</t>
  </si>
  <si>
    <t>含早</t>
  </si>
  <si>
    <t>海景大床</t>
  </si>
  <si>
    <t>山景双床</t>
  </si>
  <si>
    <t>山景大床</t>
  </si>
  <si>
    <t>房间合计费用</t>
  </si>
  <si>
    <t>用餐</t>
  </si>
  <si>
    <t>人</t>
  </si>
  <si>
    <t>次</t>
  </si>
  <si>
    <t>10月23日晚餐</t>
  </si>
  <si>
    <t>会议当天自助午餐lunch</t>
  </si>
  <si>
    <t>10月24日午餐</t>
  </si>
  <si>
    <t>会议当天晚宴dinner</t>
  </si>
  <si>
    <t>桌</t>
  </si>
  <si>
    <t>10月24日晚餐</t>
  </si>
  <si>
    <t>午餐</t>
  </si>
  <si>
    <t>10月25日午餐</t>
  </si>
  <si>
    <t>晚餐</t>
  </si>
  <si>
    <t>10月25日晚餐</t>
  </si>
  <si>
    <t>晚宴红酒</t>
  </si>
  <si>
    <t>瓶</t>
  </si>
  <si>
    <t xml:space="preserve">10月24日红酒-购买 </t>
  </si>
  <si>
    <t>用餐费用合计</t>
  </si>
  <si>
    <t>会议室</t>
  </si>
  <si>
    <t>大会议室Meeting Room</t>
  </si>
  <si>
    <t>天</t>
  </si>
  <si>
    <t>场</t>
  </si>
  <si>
    <t>350平米</t>
  </si>
  <si>
    <t>led</t>
  </si>
  <si>
    <t>LED P3屏</t>
  </si>
  <si>
    <t>小会场</t>
  </si>
  <si>
    <t>80平米  含投影幕布音响话筒</t>
  </si>
  <si>
    <t>会议费用合计</t>
  </si>
  <si>
    <t>物料</t>
  </si>
  <si>
    <t>欢迎信</t>
  </si>
  <si>
    <t>张</t>
  </si>
  <si>
    <t>展架</t>
  </si>
  <si>
    <t>个</t>
  </si>
  <si>
    <t>茶饼</t>
  </si>
  <si>
    <t>特产</t>
  </si>
  <si>
    <t>物料费用合计</t>
  </si>
  <si>
    <t>团建</t>
  </si>
  <si>
    <t>酒吧包场</t>
  </si>
  <si>
    <t>领队</t>
  </si>
  <si>
    <t>酒水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</si>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</sst>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\¥#,##0.00"/>
    <numFmt numFmtId="178" formatCode="0_ "/>
    <numFmt numFmtId="44" formatCode="_ &quot;￥&quot;* #,##0.00_ ;_ &quot;￥&quot;* \-#,##0.00_ ;_ &quot;￥&quot;* &quot;-&quot;??_ ;_ @_ "/>
    <numFmt numFmtId="179" formatCode="\¥#,##0.00;\¥\-#,##0.00"/>
  </numFmts>
  <fonts count="29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30" borderId="20" applyNumberFormat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26" fillId="34" borderId="2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8" fillId="0" borderId="0" applyProtection="0"/>
    <xf numFmtId="0" fontId="11" fillId="0" borderId="0">
      <alignment vertical="center"/>
    </xf>
    <xf numFmtId="0" fontId="28" fillId="0" borderId="0">
      <alignment vertical="center"/>
    </xf>
    <xf numFmtId="43" fontId="11" fillId="0" borderId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vertical="center"/>
    </xf>
    <xf numFmtId="178" fontId="1" fillId="2" borderId="0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176" fontId="3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1" fillId="0" borderId="8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76" fontId="3" fillId="3" borderId="5" xfId="8" applyNumberFormat="1" applyFont="1" applyFill="1" applyBorder="1" applyAlignment="1">
      <alignment horizontal="left" vertical="center"/>
    </xf>
    <xf numFmtId="176" fontId="3" fillId="3" borderId="8" xfId="8" applyNumberFormat="1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176" fontId="4" fillId="0" borderId="5" xfId="8" applyNumberFormat="1" applyFont="1" applyFill="1" applyBorder="1" applyAlignment="1">
      <alignment horizontal="center" vertical="center"/>
    </xf>
    <xf numFmtId="176" fontId="2" fillId="2" borderId="8" xfId="8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176" fontId="4" fillId="3" borderId="5" xfId="8" applyNumberFormat="1" applyFont="1" applyFill="1" applyBorder="1" applyAlignment="1">
      <alignment horizontal="left" vertical="center"/>
    </xf>
    <xf numFmtId="176" fontId="4" fillId="3" borderId="8" xfId="8" applyNumberFormat="1" applyFont="1" applyFill="1" applyBorder="1" applyAlignment="1">
      <alignment horizontal="left" vertical="center"/>
    </xf>
    <xf numFmtId="176" fontId="2" fillId="0" borderId="8" xfId="8" applyNumberFormat="1" applyFont="1" applyFill="1" applyBorder="1" applyAlignment="1">
      <alignment horizontal="center" vertical="center"/>
    </xf>
    <xf numFmtId="176" fontId="2" fillId="0" borderId="8" xfId="8" applyNumberFormat="1" applyFont="1" applyFill="1" applyBorder="1" applyAlignment="1">
      <alignment horizontal="right" vertical="center"/>
    </xf>
    <xf numFmtId="176" fontId="3" fillId="2" borderId="5" xfId="8" applyNumberFormat="1" applyFont="1" applyFill="1" applyBorder="1" applyAlignment="1">
      <alignment horizontal="center" vertical="center"/>
    </xf>
    <xf numFmtId="176" fontId="1" fillId="2" borderId="8" xfId="8" applyNumberFormat="1" applyFont="1" applyFill="1" applyBorder="1" applyAlignment="1">
      <alignment horizontal="center" vertical="center"/>
    </xf>
    <xf numFmtId="176" fontId="3" fillId="3" borderId="8" xfId="8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2" fillId="5" borderId="8" xfId="8" applyNumberFormat="1" applyFont="1" applyFill="1" applyBorder="1" applyAlignment="1">
      <alignment horizontal="right" vertical="center"/>
    </xf>
    <xf numFmtId="176" fontId="1" fillId="3" borderId="8" xfId="8" applyNumberFormat="1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176" fontId="3" fillId="7" borderId="5" xfId="8" applyNumberFormat="1" applyFont="1" applyFill="1" applyBorder="1" applyAlignment="1">
      <alignment horizontal="left" vertical="center"/>
    </xf>
    <xf numFmtId="176" fontId="3" fillId="7" borderId="8" xfId="8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left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top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176" fontId="3" fillId="3" borderId="8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vertical="center"/>
    </xf>
    <xf numFmtId="176" fontId="2" fillId="5" borderId="8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 applyAlignment="1">
      <alignment horizontal="left" vertical="center"/>
    </xf>
    <xf numFmtId="176" fontId="4" fillId="3" borderId="8" xfId="0" applyNumberFormat="1" applyFont="1" applyFill="1" applyBorder="1" applyAlignment="1">
      <alignment horizontal="right" vertical="center"/>
    </xf>
    <xf numFmtId="176" fontId="4" fillId="3" borderId="16" xfId="0" applyNumberFormat="1" applyFont="1" applyFill="1" applyBorder="1" applyAlignment="1">
      <alignment horizontal="left" vertical="center"/>
    </xf>
    <xf numFmtId="176" fontId="2" fillId="5" borderId="16" xfId="0" applyNumberFormat="1" applyFont="1" applyFill="1" applyBorder="1" applyAlignment="1">
      <alignment horizontal="left" vertical="center"/>
    </xf>
    <xf numFmtId="176" fontId="2" fillId="0" borderId="16" xfId="0" applyNumberFormat="1" applyFont="1" applyFill="1" applyBorder="1" applyAlignment="1">
      <alignment horizontal="left" vertical="center" wrapText="1"/>
    </xf>
    <xf numFmtId="176" fontId="3" fillId="3" borderId="16" xfId="0" applyNumberFormat="1" applyFont="1" applyFill="1" applyBorder="1" applyAlignment="1">
      <alignment horizontal="left"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" fillId="2" borderId="16" xfId="0" applyNumberFormat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176" fontId="3" fillId="6" borderId="8" xfId="0" applyNumberFormat="1" applyFont="1" applyFill="1" applyBorder="1" applyAlignment="1">
      <alignment horizontal="right" vertical="center"/>
    </xf>
    <xf numFmtId="176" fontId="3" fillId="6" borderId="16" xfId="0" applyNumberFormat="1" applyFont="1" applyFill="1" applyBorder="1" applyAlignment="1">
      <alignment horizontal="left" vertical="center"/>
    </xf>
    <xf numFmtId="176" fontId="3" fillId="7" borderId="8" xfId="0" applyNumberFormat="1" applyFont="1" applyFill="1" applyBorder="1" applyAlignment="1">
      <alignment horizontal="right" vertical="center"/>
    </xf>
    <xf numFmtId="176" fontId="3" fillId="7" borderId="16" xfId="0" applyNumberFormat="1" applyFont="1" applyFill="1" applyBorder="1" applyAlignment="1">
      <alignment horizontal="left" vertical="center"/>
    </xf>
    <xf numFmtId="176" fontId="3" fillId="8" borderId="14" xfId="0" applyNumberFormat="1" applyFont="1" applyFill="1" applyBorder="1" applyAlignment="1">
      <alignment horizontal="right" vertical="center"/>
    </xf>
    <xf numFmtId="176" fontId="3" fillId="8" borderId="17" xfId="0" applyNumberFormat="1" applyFont="1" applyFill="1" applyBorder="1" applyAlignment="1">
      <alignment horizontal="left" vertical="center"/>
    </xf>
    <xf numFmtId="0" fontId="5" fillId="9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58" fontId="5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21" sqref="B21"/>
    </sheetView>
  </sheetViews>
  <sheetFormatPr defaultColWidth="9" defaultRowHeight="13.5" outlineLevelCol="4"/>
  <cols>
    <col min="1" max="1" width="22.375" customWidth="1"/>
    <col min="2" max="2" width="31" customWidth="1"/>
    <col min="3" max="3" width="17.375" customWidth="1"/>
    <col min="4" max="4" width="17.25" customWidth="1"/>
    <col min="5" max="5" width="25.125" customWidth="1"/>
  </cols>
  <sheetData>
    <row r="1" ht="16.5" spans="1:5">
      <c r="A1" s="82" t="s">
        <v>0</v>
      </c>
      <c r="B1" s="82"/>
      <c r="C1" s="82"/>
      <c r="D1" s="82"/>
      <c r="E1" s="82"/>
    </row>
    <row r="2" ht="16.5" spans="1:5">
      <c r="A2" s="83" t="s">
        <v>1</v>
      </c>
      <c r="B2" s="83" t="s">
        <v>2</v>
      </c>
      <c r="C2" s="83" t="s">
        <v>3</v>
      </c>
      <c r="D2" s="83" t="s">
        <v>4</v>
      </c>
      <c r="E2" s="83" t="s">
        <v>5</v>
      </c>
    </row>
    <row r="3" ht="16.5" spans="1:5">
      <c r="A3" s="84">
        <v>42801</v>
      </c>
      <c r="B3" s="83" t="s">
        <v>6</v>
      </c>
      <c r="C3" s="83"/>
      <c r="D3" s="83"/>
      <c r="E3" s="83"/>
    </row>
    <row r="4" ht="16.5" spans="1:5">
      <c r="A4" s="84">
        <v>42801</v>
      </c>
      <c r="B4" s="83" t="s">
        <v>7</v>
      </c>
      <c r="C4" s="83"/>
      <c r="D4" s="83"/>
      <c r="E4" s="83"/>
    </row>
    <row r="5" ht="16.5" spans="1:5">
      <c r="A5" s="83" t="s">
        <v>8</v>
      </c>
      <c r="B5" s="83" t="s">
        <v>9</v>
      </c>
      <c r="C5" s="83"/>
      <c r="D5" s="83"/>
      <c r="E5" s="83"/>
    </row>
    <row r="6" ht="16.5" spans="1:5">
      <c r="A6" s="84">
        <v>42801</v>
      </c>
      <c r="B6" s="83" t="s">
        <v>10</v>
      </c>
      <c r="C6" s="83"/>
      <c r="D6" s="83"/>
      <c r="E6" s="83"/>
    </row>
    <row r="7" ht="16.5" spans="1:5">
      <c r="A7" s="84">
        <v>42802</v>
      </c>
      <c r="B7" s="83" t="s">
        <v>11</v>
      </c>
      <c r="C7" s="83"/>
      <c r="D7" s="83"/>
      <c r="E7" s="83"/>
    </row>
    <row r="8" ht="16.5" spans="1:5">
      <c r="A8" s="83" t="s">
        <v>12</v>
      </c>
      <c r="B8" s="83" t="s">
        <v>13</v>
      </c>
      <c r="C8" s="83"/>
      <c r="D8" s="83"/>
      <c r="E8" s="83"/>
    </row>
    <row r="9" ht="15" spans="1:5">
      <c r="A9" s="85" t="s">
        <v>14</v>
      </c>
      <c r="B9" s="85"/>
      <c r="C9" s="85"/>
      <c r="D9" s="85"/>
      <c r="E9" s="85">
        <f>SUM(E3:E8)</f>
        <v>0</v>
      </c>
    </row>
    <row r="11" spans="5:5">
      <c r="E11" s="86"/>
    </row>
  </sheetData>
  <mergeCells count="1">
    <mergeCell ref="A1:E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19" workbookViewId="0">
      <selection activeCell="J26" sqref="J26"/>
    </sheetView>
  </sheetViews>
  <sheetFormatPr defaultColWidth="9" defaultRowHeight="13.5"/>
  <cols>
    <col min="1" max="1" width="17.625" customWidth="1"/>
    <col min="3" max="3" width="28.375" customWidth="1"/>
    <col min="4" max="7" width="8.125" customWidth="1"/>
    <col min="8" max="8" width="10.375" customWidth="1"/>
    <col min="9" max="9" width="13.75" customWidth="1"/>
    <col min="10" max="10" width="37" customWidth="1"/>
  </cols>
  <sheetData>
    <row r="1" customFormat="1" ht="16.5" spans="1:10">
      <c r="A1" s="1" t="s">
        <v>15</v>
      </c>
      <c r="B1" s="2" t="s">
        <v>16</v>
      </c>
      <c r="C1" s="2"/>
      <c r="D1" s="2"/>
      <c r="E1" s="2"/>
      <c r="F1" s="2"/>
      <c r="G1" s="2"/>
      <c r="H1" s="2"/>
      <c r="I1" s="58"/>
      <c r="J1" s="59"/>
    </row>
    <row r="2" customFormat="1" ht="16.5" spans="1:10">
      <c r="A2" s="1" t="s">
        <v>17</v>
      </c>
      <c r="B2" s="3" t="s">
        <v>18</v>
      </c>
      <c r="C2" s="2"/>
      <c r="D2" s="3"/>
      <c r="E2" s="3"/>
      <c r="F2" s="3"/>
      <c r="G2" s="3"/>
      <c r="H2" s="3"/>
      <c r="I2" s="60"/>
      <c r="J2" s="3"/>
    </row>
    <row r="3" customFormat="1" ht="16.5" spans="1:10">
      <c r="A3" s="1" t="s">
        <v>19</v>
      </c>
      <c r="B3" s="4" t="s">
        <v>20</v>
      </c>
      <c r="C3" s="2"/>
      <c r="D3" s="5"/>
      <c r="E3" s="5"/>
      <c r="F3" s="5"/>
      <c r="G3" s="5"/>
      <c r="H3" s="6"/>
      <c r="I3" s="6"/>
      <c r="J3" s="5"/>
    </row>
    <row r="4" customFormat="1" ht="17.25" spans="1:10">
      <c r="A4" s="1" t="s">
        <v>21</v>
      </c>
      <c r="B4" s="2" t="s">
        <v>22</v>
      </c>
      <c r="C4" s="2"/>
      <c r="D4" s="2"/>
      <c r="E4" s="2"/>
      <c r="F4" s="2"/>
      <c r="G4" s="2"/>
      <c r="H4" s="2"/>
      <c r="I4" s="58"/>
      <c r="J4" s="2"/>
    </row>
    <row r="5" customFormat="1" ht="16.5" spans="1:10">
      <c r="A5" s="7" t="s">
        <v>23</v>
      </c>
      <c r="B5" s="8"/>
      <c r="C5" s="9"/>
      <c r="D5" s="10" t="s">
        <v>24</v>
      </c>
      <c r="E5" s="10"/>
      <c r="F5" s="10"/>
      <c r="G5" s="10"/>
      <c r="H5" s="10"/>
      <c r="I5" s="10"/>
      <c r="J5" s="61" t="s">
        <v>25</v>
      </c>
    </row>
    <row r="6" customFormat="1" ht="16.5" spans="1:10">
      <c r="A6" s="11"/>
      <c r="B6" s="12"/>
      <c r="C6" s="13"/>
      <c r="D6" s="14" t="s">
        <v>26</v>
      </c>
      <c r="E6" s="14"/>
      <c r="F6" s="14"/>
      <c r="G6" s="14"/>
      <c r="H6" s="15" t="s">
        <v>27</v>
      </c>
      <c r="I6" s="15"/>
      <c r="J6" s="62"/>
    </row>
    <row r="7" customFormat="1" ht="16.5" spans="1:10">
      <c r="A7" s="11"/>
      <c r="B7" s="12"/>
      <c r="C7" s="13"/>
      <c r="D7" s="16" t="s">
        <v>28</v>
      </c>
      <c r="E7" s="16" t="s">
        <v>29</v>
      </c>
      <c r="F7" s="16" t="s">
        <v>28</v>
      </c>
      <c r="G7" s="16" t="s">
        <v>29</v>
      </c>
      <c r="H7" s="17" t="s">
        <v>30</v>
      </c>
      <c r="I7" s="63" t="s">
        <v>31</v>
      </c>
      <c r="J7" s="62"/>
    </row>
    <row r="8" customFormat="1" ht="16.5" spans="1:10">
      <c r="A8" s="18" t="s">
        <v>32</v>
      </c>
      <c r="B8" s="19" t="s">
        <v>33</v>
      </c>
      <c r="C8" s="20"/>
      <c r="D8" s="21">
        <v>40</v>
      </c>
      <c r="E8" s="21" t="s">
        <v>34</v>
      </c>
      <c r="F8" s="21">
        <v>1</v>
      </c>
      <c r="G8" s="21" t="s">
        <v>35</v>
      </c>
      <c r="H8" s="22">
        <v>640</v>
      </c>
      <c r="I8" s="64"/>
      <c r="J8" s="65" t="s">
        <v>36</v>
      </c>
    </row>
    <row r="9" customFormat="1" ht="16.5" spans="1:10">
      <c r="A9" s="23"/>
      <c r="B9" s="19" t="s">
        <v>37</v>
      </c>
      <c r="C9" s="20"/>
      <c r="D9" s="21">
        <v>36</v>
      </c>
      <c r="E9" s="21" t="s">
        <v>34</v>
      </c>
      <c r="F9" s="21">
        <v>1</v>
      </c>
      <c r="G9" s="21" t="s">
        <v>35</v>
      </c>
      <c r="H9" s="22">
        <v>640</v>
      </c>
      <c r="I9" s="64"/>
      <c r="J9" s="65" t="s">
        <v>36</v>
      </c>
    </row>
    <row r="10" customFormat="1" ht="16.5" spans="1:10">
      <c r="A10" s="23"/>
      <c r="B10" s="19" t="s">
        <v>38</v>
      </c>
      <c r="C10" s="20"/>
      <c r="D10" s="21">
        <v>30</v>
      </c>
      <c r="E10" s="21" t="s">
        <v>34</v>
      </c>
      <c r="F10" s="21">
        <v>1</v>
      </c>
      <c r="G10" s="21" t="s">
        <v>35</v>
      </c>
      <c r="H10" s="22">
        <v>540</v>
      </c>
      <c r="I10" s="64"/>
      <c r="J10" s="65" t="s">
        <v>36</v>
      </c>
    </row>
    <row r="11" customFormat="1" ht="16.5" spans="1:10">
      <c r="A11" s="23"/>
      <c r="B11" s="19" t="s">
        <v>39</v>
      </c>
      <c r="C11" s="20"/>
      <c r="D11" s="21">
        <v>10</v>
      </c>
      <c r="E11" s="21" t="s">
        <v>34</v>
      </c>
      <c r="F11" s="21">
        <v>1</v>
      </c>
      <c r="G11" s="21" t="s">
        <v>35</v>
      </c>
      <c r="H11" s="22">
        <v>540</v>
      </c>
      <c r="I11" s="64"/>
      <c r="J11" s="65" t="s">
        <v>36</v>
      </c>
    </row>
    <row r="12" customFormat="1" ht="16.5" spans="1:10">
      <c r="A12" s="11" t="s">
        <v>40</v>
      </c>
      <c r="B12" s="12"/>
      <c r="C12" s="13"/>
      <c r="D12" s="24"/>
      <c r="E12" s="24"/>
      <c r="F12" s="24"/>
      <c r="G12" s="24"/>
      <c r="H12" s="17"/>
      <c r="I12" s="63"/>
      <c r="J12" s="62"/>
    </row>
    <row r="13" customFormat="1" ht="16.5" spans="1:10">
      <c r="A13" s="25" t="s">
        <v>41</v>
      </c>
      <c r="B13" s="26"/>
      <c r="C13" s="26"/>
      <c r="D13" s="27">
        <v>130</v>
      </c>
      <c r="E13" s="27" t="s">
        <v>42</v>
      </c>
      <c r="F13" s="27">
        <v>1</v>
      </c>
      <c r="G13" s="27" t="s">
        <v>43</v>
      </c>
      <c r="H13" s="28">
        <v>0</v>
      </c>
      <c r="I13" s="66">
        <f t="shared" ref="I13:I18" si="0">H13*F13*D13</f>
        <v>0</v>
      </c>
      <c r="J13" s="67" t="s">
        <v>44</v>
      </c>
    </row>
    <row r="14" customFormat="1" ht="16.5" spans="1:10">
      <c r="A14" s="25"/>
      <c r="B14" s="26" t="s">
        <v>45</v>
      </c>
      <c r="C14" s="26"/>
      <c r="D14" s="27">
        <v>150</v>
      </c>
      <c r="E14" s="27" t="s">
        <v>42</v>
      </c>
      <c r="F14" s="27">
        <v>1</v>
      </c>
      <c r="G14" s="27" t="s">
        <v>43</v>
      </c>
      <c r="H14" s="28">
        <v>128</v>
      </c>
      <c r="I14" s="66">
        <f t="shared" si="0"/>
        <v>19200</v>
      </c>
      <c r="J14" s="67" t="s">
        <v>46</v>
      </c>
    </row>
    <row r="15" customFormat="1" ht="16.5" spans="1:10">
      <c r="A15" s="25"/>
      <c r="B15" s="26" t="s">
        <v>47</v>
      </c>
      <c r="C15" s="26"/>
      <c r="D15" s="27">
        <v>15</v>
      </c>
      <c r="E15" s="27" t="s">
        <v>48</v>
      </c>
      <c r="F15" s="27">
        <v>1</v>
      </c>
      <c r="G15" s="27" t="s">
        <v>43</v>
      </c>
      <c r="H15" s="28">
        <v>1500</v>
      </c>
      <c r="I15" s="66">
        <f t="shared" si="0"/>
        <v>22500</v>
      </c>
      <c r="J15" s="67" t="s">
        <v>49</v>
      </c>
    </row>
    <row r="16" customFormat="1" ht="16.5" spans="1:10">
      <c r="A16" s="25"/>
      <c r="B16" s="26" t="s">
        <v>50</v>
      </c>
      <c r="C16" s="26"/>
      <c r="D16" s="27">
        <v>7</v>
      </c>
      <c r="E16" s="27" t="s">
        <v>48</v>
      </c>
      <c r="F16" s="27">
        <v>1</v>
      </c>
      <c r="G16" s="27" t="s">
        <v>43</v>
      </c>
      <c r="H16" s="28">
        <v>1500</v>
      </c>
      <c r="I16" s="66">
        <f t="shared" si="0"/>
        <v>10500</v>
      </c>
      <c r="J16" s="67" t="s">
        <v>51</v>
      </c>
    </row>
    <row r="17" customFormat="1" ht="16.5" spans="1:10">
      <c r="A17" s="25"/>
      <c r="B17" s="26" t="s">
        <v>52</v>
      </c>
      <c r="C17" s="26"/>
      <c r="D17" s="27">
        <v>3</v>
      </c>
      <c r="E17" s="27" t="s">
        <v>48</v>
      </c>
      <c r="F17" s="27">
        <v>1</v>
      </c>
      <c r="G17" s="27" t="s">
        <v>43</v>
      </c>
      <c r="H17" s="28">
        <v>1500</v>
      </c>
      <c r="I17" s="66"/>
      <c r="J17" s="67" t="s">
        <v>53</v>
      </c>
    </row>
    <row r="18" customFormat="1" ht="16.5" spans="1:10">
      <c r="A18" s="25"/>
      <c r="B18" s="26" t="s">
        <v>54</v>
      </c>
      <c r="C18" s="26"/>
      <c r="D18" s="27">
        <v>15</v>
      </c>
      <c r="E18" s="27" t="s">
        <v>48</v>
      </c>
      <c r="F18" s="27">
        <v>3</v>
      </c>
      <c r="G18" s="27" t="s">
        <v>55</v>
      </c>
      <c r="H18" s="28">
        <v>100</v>
      </c>
      <c r="I18" s="66">
        <f t="shared" si="0"/>
        <v>4500</v>
      </c>
      <c r="J18" s="67" t="s">
        <v>56</v>
      </c>
    </row>
    <row r="19" customFormat="1" ht="16.5" spans="1:10">
      <c r="A19" s="29" t="s">
        <v>57</v>
      </c>
      <c r="B19" s="30"/>
      <c r="C19" s="30"/>
      <c r="D19" s="31"/>
      <c r="E19" s="31"/>
      <c r="F19" s="31"/>
      <c r="G19" s="31"/>
      <c r="H19" s="31"/>
      <c r="I19" s="68">
        <f>SUM(I13:I18)</f>
        <v>56700</v>
      </c>
      <c r="J19" s="69"/>
    </row>
    <row r="20" customFormat="1" ht="16.5" spans="1:10">
      <c r="A20" s="32" t="s">
        <v>58</v>
      </c>
      <c r="B20" s="33" t="s">
        <v>59</v>
      </c>
      <c r="C20" s="33"/>
      <c r="D20" s="34">
        <v>1</v>
      </c>
      <c r="E20" s="34" t="s">
        <v>60</v>
      </c>
      <c r="F20" s="34">
        <v>1</v>
      </c>
      <c r="G20" s="34" t="s">
        <v>61</v>
      </c>
      <c r="H20" s="35">
        <v>20000</v>
      </c>
      <c r="I20" s="66">
        <f t="shared" ref="I20:I22" si="1">H20*F20*D20</f>
        <v>20000</v>
      </c>
      <c r="J20" s="70" t="s">
        <v>62</v>
      </c>
    </row>
    <row r="21" customFormat="1" ht="16.5" spans="1:10">
      <c r="A21" s="32" t="s">
        <v>63</v>
      </c>
      <c r="B21" s="33" t="s">
        <v>64</v>
      </c>
      <c r="C21" s="33"/>
      <c r="D21" s="34">
        <v>1</v>
      </c>
      <c r="E21" s="34" t="s">
        <v>60</v>
      </c>
      <c r="F21" s="34">
        <v>1</v>
      </c>
      <c r="G21" s="34" t="s">
        <v>43</v>
      </c>
      <c r="H21" s="35">
        <v>15000</v>
      </c>
      <c r="I21" s="66">
        <f t="shared" si="1"/>
        <v>15000</v>
      </c>
      <c r="J21" s="70"/>
    </row>
    <row r="22" customFormat="1" ht="16.5" spans="1:10">
      <c r="A22" s="32" t="s">
        <v>58</v>
      </c>
      <c r="B22" s="33" t="s">
        <v>65</v>
      </c>
      <c r="C22" s="33"/>
      <c r="D22" s="34">
        <v>1</v>
      </c>
      <c r="E22" s="34" t="s">
        <v>60</v>
      </c>
      <c r="F22" s="34">
        <v>2</v>
      </c>
      <c r="G22" s="34" t="s">
        <v>61</v>
      </c>
      <c r="H22" s="35">
        <v>12000</v>
      </c>
      <c r="I22" s="66">
        <f t="shared" si="1"/>
        <v>24000</v>
      </c>
      <c r="J22" s="70" t="s">
        <v>66</v>
      </c>
    </row>
    <row r="23" customFormat="1" ht="16.5" spans="1:10">
      <c r="A23" s="36" t="s">
        <v>67</v>
      </c>
      <c r="B23" s="37"/>
      <c r="C23" s="37"/>
      <c r="D23" s="31"/>
      <c r="E23" s="31"/>
      <c r="F23" s="31"/>
      <c r="G23" s="31"/>
      <c r="H23" s="31"/>
      <c r="I23" s="68">
        <f>SUM(I20:I22)</f>
        <v>59000</v>
      </c>
      <c r="J23" s="69"/>
    </row>
    <row r="24" customFormat="1" ht="17.25" customHeight="1" spans="1:10">
      <c r="A24" s="32" t="s">
        <v>68</v>
      </c>
      <c r="B24" s="38" t="s">
        <v>69</v>
      </c>
      <c r="C24" s="38"/>
      <c r="D24" s="27">
        <v>150</v>
      </c>
      <c r="E24" s="27" t="s">
        <v>70</v>
      </c>
      <c r="F24" s="27">
        <v>1</v>
      </c>
      <c r="G24" s="27" t="s">
        <v>43</v>
      </c>
      <c r="H24" s="39">
        <v>8</v>
      </c>
      <c r="I24" s="66">
        <f>D24*F24*H24</f>
        <v>1200</v>
      </c>
      <c r="J24" s="71"/>
    </row>
    <row r="25" customFormat="1" ht="17.25" customHeight="1" spans="1:10">
      <c r="A25" s="32"/>
      <c r="B25" s="38" t="s">
        <v>71</v>
      </c>
      <c r="C25" s="38"/>
      <c r="D25" s="27">
        <v>2</v>
      </c>
      <c r="E25" s="27" t="s">
        <v>72</v>
      </c>
      <c r="F25" s="27">
        <v>1</v>
      </c>
      <c r="G25" s="27" t="s">
        <v>43</v>
      </c>
      <c r="H25" s="39">
        <v>300</v>
      </c>
      <c r="I25" s="66">
        <f>D25*F25*H25</f>
        <v>600</v>
      </c>
      <c r="J25" s="71"/>
    </row>
    <row r="26" customFormat="1" ht="17.25" customHeight="1" spans="1:10">
      <c r="A26" s="32"/>
      <c r="B26" s="38" t="s">
        <v>73</v>
      </c>
      <c r="C26" s="38"/>
      <c r="D26" s="27">
        <v>180</v>
      </c>
      <c r="E26" s="27" t="s">
        <v>72</v>
      </c>
      <c r="F26" s="27">
        <v>1</v>
      </c>
      <c r="G26" s="27" t="s">
        <v>43</v>
      </c>
      <c r="H26" s="39">
        <v>8.3</v>
      </c>
      <c r="I26" s="66">
        <f>D26*F26*H26</f>
        <v>1494</v>
      </c>
      <c r="J26" s="71"/>
    </row>
    <row r="27" customFormat="1" ht="17.25" customHeight="1" spans="1:10">
      <c r="A27" s="32"/>
      <c r="B27" s="38" t="s">
        <v>74</v>
      </c>
      <c r="C27" s="38"/>
      <c r="D27" s="27">
        <v>160</v>
      </c>
      <c r="E27" s="27" t="s">
        <v>72</v>
      </c>
      <c r="F27" s="27">
        <v>1</v>
      </c>
      <c r="G27" s="27" t="s">
        <v>43</v>
      </c>
      <c r="H27" s="39">
        <v>24</v>
      </c>
      <c r="I27" s="66">
        <f>D27*F27*H27</f>
        <v>3840</v>
      </c>
      <c r="J27" s="71"/>
    </row>
    <row r="28" customFormat="1" ht="16.5" spans="1:10">
      <c r="A28" s="29" t="s">
        <v>75</v>
      </c>
      <c r="B28" s="30"/>
      <c r="C28" s="30"/>
      <c r="D28" s="16"/>
      <c r="E28" s="16"/>
      <c r="F28" s="16"/>
      <c r="G28" s="16"/>
      <c r="H28" s="16"/>
      <c r="I28" s="63">
        <f>SUM(I24:I27)</f>
        <v>7134</v>
      </c>
      <c r="J28" s="72"/>
    </row>
    <row r="29" customFormat="1" ht="16.5" spans="1:10">
      <c r="A29" s="40" t="s">
        <v>76</v>
      </c>
      <c r="B29" s="41" t="s">
        <v>77</v>
      </c>
      <c r="C29" s="41"/>
      <c r="D29" s="21">
        <v>1</v>
      </c>
      <c r="E29" s="21">
        <v>1</v>
      </c>
      <c r="F29" s="21">
        <v>1</v>
      </c>
      <c r="G29" s="21" t="s">
        <v>43</v>
      </c>
      <c r="H29" s="21">
        <v>5000</v>
      </c>
      <c r="I29" s="73">
        <f>D29*F29*H29</f>
        <v>5000</v>
      </c>
      <c r="J29" s="74"/>
    </row>
    <row r="30" customFormat="1" ht="16.5" spans="1:10">
      <c r="A30" s="40"/>
      <c r="B30" s="41" t="s">
        <v>78</v>
      </c>
      <c r="C30" s="41"/>
      <c r="D30" s="21">
        <v>4</v>
      </c>
      <c r="E30" s="21" t="s">
        <v>42</v>
      </c>
      <c r="F30" s="21">
        <v>1</v>
      </c>
      <c r="G30" s="21" t="s">
        <v>43</v>
      </c>
      <c r="H30" s="21">
        <v>700</v>
      </c>
      <c r="I30" s="73">
        <f>D30*F30*H30</f>
        <v>2800</v>
      </c>
      <c r="J30" s="74"/>
    </row>
    <row r="31" customFormat="1" ht="16.5" spans="1:10">
      <c r="A31" s="40"/>
      <c r="B31" s="41" t="s">
        <v>79</v>
      </c>
      <c r="C31" s="41"/>
      <c r="D31" s="21">
        <v>1</v>
      </c>
      <c r="E31" s="21" t="s">
        <v>43</v>
      </c>
      <c r="F31" s="21">
        <v>1</v>
      </c>
      <c r="G31" s="21" t="s">
        <v>43</v>
      </c>
      <c r="H31" s="21">
        <v>15000</v>
      </c>
      <c r="I31" s="73">
        <f>D31*F31*H31</f>
        <v>15000</v>
      </c>
      <c r="J31" s="74"/>
    </row>
    <row r="32" customFormat="1" ht="16.5" spans="1:10">
      <c r="A32" s="29"/>
      <c r="B32" s="42"/>
      <c r="C32" s="42"/>
      <c r="D32" s="16"/>
      <c r="E32" s="16"/>
      <c r="F32" s="16"/>
      <c r="G32" s="16"/>
      <c r="H32" s="16"/>
      <c r="I32" s="63">
        <f>SUM(I29:I31)</f>
        <v>22800</v>
      </c>
      <c r="J32" s="72"/>
    </row>
    <row r="33" customFormat="1" ht="16.5" spans="1:10">
      <c r="A33" s="43" t="s">
        <v>80</v>
      </c>
      <c r="B33" s="27" t="s">
        <v>81</v>
      </c>
      <c r="C33" s="27"/>
      <c r="D33" s="27">
        <v>1</v>
      </c>
      <c r="E33" s="27" t="s">
        <v>42</v>
      </c>
      <c r="F33" s="27">
        <v>2</v>
      </c>
      <c r="G33" s="27" t="s">
        <v>43</v>
      </c>
      <c r="H33" s="44">
        <v>2000</v>
      </c>
      <c r="I33" s="44">
        <f t="shared" ref="I33:I35" si="2">H33*F33*D33</f>
        <v>4000</v>
      </c>
      <c r="J33" s="75" t="s">
        <v>82</v>
      </c>
    </row>
    <row r="34" customFormat="1" ht="16.5" spans="1:10">
      <c r="A34" s="43"/>
      <c r="B34" s="27" t="s">
        <v>83</v>
      </c>
      <c r="C34" s="27"/>
      <c r="D34" s="27">
        <v>1</v>
      </c>
      <c r="E34" s="27" t="s">
        <v>34</v>
      </c>
      <c r="F34" s="27">
        <v>4</v>
      </c>
      <c r="G34" s="27" t="s">
        <v>35</v>
      </c>
      <c r="H34" s="44">
        <v>400</v>
      </c>
      <c r="I34" s="44">
        <f t="shared" si="2"/>
        <v>1600</v>
      </c>
      <c r="J34" s="75"/>
    </row>
    <row r="35" customFormat="1" ht="16.5" spans="1:10">
      <c r="A35" s="43"/>
      <c r="B35" s="27" t="s">
        <v>84</v>
      </c>
      <c r="C35" s="27"/>
      <c r="D35" s="27">
        <v>2</v>
      </c>
      <c r="E35" s="27" t="s">
        <v>42</v>
      </c>
      <c r="F35" s="27">
        <v>5</v>
      </c>
      <c r="G35" s="27" t="s">
        <v>60</v>
      </c>
      <c r="H35" s="44">
        <v>400</v>
      </c>
      <c r="I35" s="44">
        <f t="shared" si="2"/>
        <v>4000</v>
      </c>
      <c r="J35" s="75"/>
    </row>
    <row r="36" customFormat="1" ht="16.5" spans="1:10">
      <c r="A36" s="29" t="s">
        <v>85</v>
      </c>
      <c r="B36" s="45"/>
      <c r="C36" s="45"/>
      <c r="D36" s="24"/>
      <c r="E36" s="24"/>
      <c r="F36" s="24"/>
      <c r="G36" s="24"/>
      <c r="H36" s="46"/>
      <c r="I36" s="63">
        <f>SUM(I33:I35)</f>
        <v>9600</v>
      </c>
      <c r="J36" s="72"/>
    </row>
    <row r="37" customFormat="1" ht="16.5" spans="1:10">
      <c r="A37" s="47" t="s">
        <v>86</v>
      </c>
      <c r="B37" s="48"/>
      <c r="C37" s="49"/>
      <c r="D37" s="50"/>
      <c r="E37" s="50"/>
      <c r="F37" s="50"/>
      <c r="G37" s="50"/>
      <c r="H37" s="50"/>
      <c r="I37" s="76">
        <f>SUM(I19,I23,I28,I32,I36)</f>
        <v>155234</v>
      </c>
      <c r="J37" s="77"/>
    </row>
    <row r="38" customFormat="1" ht="16.5" spans="1:10">
      <c r="A38" s="47" t="s">
        <v>87</v>
      </c>
      <c r="B38" s="48"/>
      <c r="C38" s="49"/>
      <c r="D38" s="50"/>
      <c r="E38" s="50"/>
      <c r="F38" s="50"/>
      <c r="G38" s="50"/>
      <c r="H38" s="50"/>
      <c r="I38" s="76">
        <f>I37*0.1</f>
        <v>15523.4</v>
      </c>
      <c r="J38" s="77"/>
    </row>
    <row r="39" customFormat="1" ht="16.5" spans="1:10">
      <c r="A39" s="47" t="s">
        <v>88</v>
      </c>
      <c r="B39" s="48"/>
      <c r="C39" s="49"/>
      <c r="D39" s="50"/>
      <c r="E39" s="50"/>
      <c r="F39" s="50"/>
      <c r="G39" s="50"/>
      <c r="H39" s="50"/>
      <c r="I39" s="76">
        <f>SUM(I37:I38)</f>
        <v>170757.4</v>
      </c>
      <c r="J39" s="77"/>
    </row>
    <row r="40" customFormat="1" ht="16.5" spans="1:10">
      <c r="A40" s="51" t="s">
        <v>89</v>
      </c>
      <c r="B40" s="52"/>
      <c r="C40" s="52"/>
      <c r="D40" s="53"/>
      <c r="E40" s="53"/>
      <c r="F40" s="53"/>
      <c r="G40" s="53"/>
      <c r="H40" s="53"/>
      <c r="I40" s="78">
        <f>I39*0.06</f>
        <v>10245.444</v>
      </c>
      <c r="J40" s="79"/>
    </row>
    <row r="41" customFormat="1" ht="17.25" spans="1:10">
      <c r="A41" s="54" t="s">
        <v>90</v>
      </c>
      <c r="B41" s="55"/>
      <c r="C41" s="56"/>
      <c r="D41" s="57"/>
      <c r="E41" s="57"/>
      <c r="F41" s="57"/>
      <c r="G41" s="57"/>
      <c r="H41" s="57"/>
      <c r="I41" s="80">
        <f>SUM(I39:I40)</f>
        <v>181002.844</v>
      </c>
      <c r="J41" s="81"/>
    </row>
  </sheetData>
  <mergeCells count="41"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A8:A11"/>
    <mergeCell ref="A13:A18"/>
    <mergeCell ref="A24:A27"/>
    <mergeCell ref="A29:A31"/>
    <mergeCell ref="A33:A35"/>
    <mergeCell ref="J33:J3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大理海湾国际酒店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caoli</cp:lastModifiedBy>
  <dcterms:created xsi:type="dcterms:W3CDTF">2012-11-28T09:47:00Z</dcterms:created>
  <cp:lastPrinted>2015-07-08T03:40:00Z</cp:lastPrinted>
  <dcterms:modified xsi:type="dcterms:W3CDTF">2017-10-19T09:02:43Z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