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9康辉\2019雪佛兰一区区域会\"/>
    </mc:Choice>
  </mc:AlternateContent>
  <bookViews>
    <workbookView xWindow="0" yWindow="0" windowWidth="19770" windowHeight="8370" tabRatio="822" firstSheet="2" activeTab="2"/>
  </bookViews>
  <sheets>
    <sheet name="Sheet1" sheetId="1" state="hidden" r:id="rId1"/>
    <sheet name="华山国际酒店二区报价 " sheetId="2" state="hidden" r:id="rId2"/>
    <sheet name="一区(威海会议)" sheetId="7" r:id="rId3"/>
    <sheet name="华山国际酒店八区报价" sheetId="8" state="hidden" r:id="rId4"/>
  </sheets>
  <calcPr calcId="152511"/>
</workbook>
</file>

<file path=xl/calcChain.xml><?xml version="1.0" encoding="utf-8"?>
<calcChain xmlns="http://schemas.openxmlformats.org/spreadsheetml/2006/main">
  <c r="I45" i="7" l="1"/>
  <c r="I40" i="7"/>
  <c r="I37" i="7" l="1"/>
  <c r="I13" i="7" l="1"/>
  <c r="I19" i="7"/>
  <c r="I18" i="7" l="1"/>
  <c r="I17" i="7"/>
  <c r="I28" i="7" l="1"/>
  <c r="I27" i="7"/>
  <c r="I26" i="7"/>
  <c r="I16" i="7"/>
  <c r="I14" i="7" l="1"/>
  <c r="I15" i="7"/>
  <c r="I10" i="7" l="1"/>
  <c r="I11" i="7"/>
  <c r="I12" i="7"/>
  <c r="I20" i="7"/>
  <c r="I21" i="7"/>
  <c r="I23" i="7"/>
  <c r="I24" i="7" s="1"/>
  <c r="I25" i="7"/>
  <c r="I29" i="7"/>
  <c r="I31" i="7"/>
  <c r="I32" i="7" s="1"/>
  <c r="I33" i="7"/>
  <c r="I34" i="7"/>
  <c r="I35" i="7"/>
  <c r="I36" i="7"/>
  <c r="I39" i="7"/>
  <c r="I41" i="7"/>
  <c r="I42" i="7"/>
  <c r="I43" i="7"/>
  <c r="I44" i="7"/>
  <c r="I12" i="8"/>
  <c r="I13" i="8"/>
  <c r="I15" i="8"/>
  <c r="I16" i="8"/>
  <c r="I17" i="8"/>
  <c r="I18" i="8"/>
  <c r="I21" i="8"/>
  <c r="I22" i="8"/>
  <c r="I23" i="8"/>
  <c r="I24" i="8"/>
  <c r="I25" i="8"/>
  <c r="I28" i="8"/>
  <c r="I33" i="8"/>
  <c r="I34" i="8"/>
  <c r="I35" i="8"/>
  <c r="I36" i="8"/>
  <c r="I37" i="8"/>
  <c r="I12" i="2"/>
  <c r="I13" i="2"/>
  <c r="I15" i="2"/>
  <c r="I17" i="2"/>
  <c r="I18" i="2"/>
  <c r="I21" i="2"/>
  <c r="I24" i="2"/>
  <c r="I25" i="2"/>
  <c r="I28" i="2"/>
  <c r="I33" i="2"/>
  <c r="I34" i="2"/>
  <c r="I35" i="2"/>
  <c r="I36" i="2"/>
  <c r="I37" i="2"/>
  <c r="B15" i="1"/>
  <c r="I30" i="7" l="1"/>
  <c r="I22" i="7"/>
  <c r="I46" i="7" l="1"/>
  <c r="I47" i="7" s="1"/>
  <c r="I48" i="7" s="1"/>
  <c r="I49" i="7" s="1"/>
  <c r="I51" i="7" s="1"/>
</calcChain>
</file>

<file path=xl/sharedStrings.xml><?xml version="1.0" encoding="utf-8"?>
<sst xmlns="http://schemas.openxmlformats.org/spreadsheetml/2006/main" count="387" uniqueCount="191">
  <si>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</si>
  <si>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</si>
  <si>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</si>
  <si>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</si>
  <si>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</si>
  <si>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</si>
  <si>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</si>
  <si>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</si>
  <si>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</si>
  <si>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</si>
  <si>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</si>
  <si>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</si>
  <si>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</si>
  <si>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</si>
  <si>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</si>
  <si>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</si>
  <si>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</si>
  <si>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</si>
  <si>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</si>
  <si>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</si>
  <si>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</si>
  <si>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</si>
  <si>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</si>
  <si>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</si>
  <si>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</si>
  <si>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</si>
  <si>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</si>
  <si>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</si>
  <si>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</si>
  <si>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</si>
  <si>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</si>
  <si>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</si>
  <si>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</si>
  <si>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</si>
  <si>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</si>
  <si>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</si>
  <si>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</si>
  <si>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</si>
  <si>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</si>
  <si>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</si>
  <si>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</si>
  <si>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</si>
  <si>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</si>
  <si>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</si>
  <si>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</si>
  <si>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</si>
  <si>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</si>
  <si>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</si>
  <si>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</si>
  <si>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</si>
  <si>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</si>
  <si>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</si>
  <si>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</si>
  <si>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</si>
  <si>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</si>
  <si>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</si>
  <si>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</si>
  <si>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</si>
  <si>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</si>
  <si>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</si>
  <si>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</si>
  <si>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</si>
  <si>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</si>
  <si>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</si>
  <si>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</si>
  <si>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</si>
  <si>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</si>
  <si>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</si>
  <si>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</si>
  <si>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</si>
  <si>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</si>
  <si>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</si>
  <si>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</si>
  <si>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</si>
  <si>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</si>
  <si>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</si>
  <si>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</si>
  <si>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</si>
  <si>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</si>
  <si>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</si>
  <si>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</si>
  <si>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</si>
  <si>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</si>
  <si>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</si>
  <si>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</si>
  <si>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</si>
  <si>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</si>
  <si>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</si>
  <si>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</si>
  <si>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</si>
  <si>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</si>
  <si>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</si>
  <si>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</si>
  <si>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</si>
  <si>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</si>
  <si>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</si>
  <si>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</si>
  <si>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</si>
  <si>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</si>
  <si>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</si>
  <si>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</si>
  <si>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</si>
  <si>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</si>
  <si>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</si>
  <si>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</si>
  <si>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</si>
  <si>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</si>
  <si>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</si>
  <si>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2018年雪佛兰售后顾问委员会</t>
  </si>
  <si>
    <t>时间：</t>
  </si>
  <si>
    <t>地点</t>
  </si>
  <si>
    <t>用餐</t>
  </si>
  <si>
    <t>桌</t>
  </si>
  <si>
    <t>住宿费用</t>
  </si>
  <si>
    <t>住宿费用合计</t>
  </si>
  <si>
    <t>物料费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</si>
  <si>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</si>
  <si>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</si>
  <si>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</si>
  <si>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</si>
  <si>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</si>
  <si>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</si>
  <si>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总计</t>
  </si>
  <si>
    <t>服务费10%</t>
  </si>
  <si>
    <t>总价</t>
  </si>
  <si>
    <t>2014.12.04—2014.12.06</t>
  </si>
  <si>
    <t>100</t>
  </si>
  <si>
    <t>自助午餐</t>
  </si>
  <si>
    <t>投影+幕布</t>
  </si>
  <si>
    <t>按实际结算</t>
    <phoneticPr fontId="15" type="noConversion"/>
  </si>
  <si>
    <t>背景板</t>
    <phoneticPr fontId="15" type="noConversion"/>
  </si>
  <si>
    <t>2019年雪佛兰一区区域会</t>
    <phoneticPr fontId="15" type="noConversion"/>
  </si>
  <si>
    <t>350</t>
    <phoneticPr fontId="15" type="noConversion"/>
  </si>
  <si>
    <t>次</t>
    <phoneticPr fontId="15" type="noConversion"/>
  </si>
  <si>
    <t>红酒</t>
    <phoneticPr fontId="15" type="noConversion"/>
  </si>
  <si>
    <t>瓶</t>
    <phoneticPr fontId="15" type="noConversion"/>
  </si>
  <si>
    <t>LED屏幕</t>
    <phoneticPr fontId="15" type="noConversion"/>
  </si>
  <si>
    <t>次</t>
    <phoneticPr fontId="15" type="noConversion"/>
  </si>
  <si>
    <t>次</t>
    <phoneticPr fontId="15" type="noConversion"/>
  </si>
  <si>
    <t>讲台花</t>
    <phoneticPr fontId="15" type="noConversion"/>
  </si>
  <si>
    <t>其他</t>
    <phoneticPr fontId="15" type="noConversion"/>
  </si>
  <si>
    <t>人</t>
    <phoneticPr fontId="15" type="noConversion"/>
  </si>
  <si>
    <t>次</t>
    <phoneticPr fontId="15" type="noConversion"/>
  </si>
  <si>
    <t>次</t>
    <phoneticPr fontId="15" type="noConversion"/>
  </si>
  <si>
    <t>瓶</t>
    <phoneticPr fontId="15" type="noConversion"/>
  </si>
  <si>
    <t>次</t>
    <phoneticPr fontId="15" type="noConversion"/>
  </si>
  <si>
    <t>威海</t>
    <phoneticPr fontId="15" type="noConversion"/>
  </si>
  <si>
    <t>威海龙跃国际大酒店</t>
    <phoneticPr fontId="15" type="noConversion"/>
  </si>
  <si>
    <t>7月9日自助午餐</t>
    <phoneticPr fontId="15" type="noConversion"/>
  </si>
  <si>
    <t>7月9日晚宴</t>
    <phoneticPr fontId="15" type="noConversion"/>
  </si>
  <si>
    <t>7月9日会议室-半天</t>
    <phoneticPr fontId="15" type="noConversion"/>
  </si>
  <si>
    <t>门票</t>
    <phoneticPr fontId="15" type="noConversion"/>
  </si>
  <si>
    <t>短驳大巴</t>
    <phoneticPr fontId="15" type="noConversion"/>
  </si>
  <si>
    <t>保险</t>
    <phoneticPr fontId="15" type="noConversion"/>
  </si>
  <si>
    <t>台</t>
    <phoneticPr fontId="15" type="noConversion"/>
  </si>
  <si>
    <t>7月7日-10日 标间</t>
    <phoneticPr fontId="15" type="noConversion"/>
  </si>
  <si>
    <t>证书&amp;横幅</t>
    <phoneticPr fontId="15" type="noConversion"/>
  </si>
  <si>
    <t>份</t>
    <phoneticPr fontId="15" type="noConversion"/>
  </si>
  <si>
    <t>2019年7月7日-10日</t>
    <phoneticPr fontId="15" type="noConversion"/>
  </si>
  <si>
    <t>签到背景板</t>
    <phoneticPr fontId="15" type="noConversion"/>
  </si>
  <si>
    <t>导游</t>
    <phoneticPr fontId="15" type="noConversion"/>
  </si>
  <si>
    <t>人</t>
    <phoneticPr fontId="15" type="noConversion"/>
  </si>
  <si>
    <t>瓶</t>
    <phoneticPr fontId="15" type="noConversion"/>
  </si>
  <si>
    <t>次</t>
    <phoneticPr fontId="15" type="noConversion"/>
  </si>
  <si>
    <t>瓶</t>
    <phoneticPr fontId="15" type="noConversion"/>
  </si>
  <si>
    <t>次</t>
    <phoneticPr fontId="15" type="noConversion"/>
  </si>
  <si>
    <t>按实际结算</t>
    <phoneticPr fontId="15" type="noConversion"/>
  </si>
  <si>
    <t>矿泉水(晚宴)</t>
    <phoneticPr fontId="15" type="noConversion"/>
  </si>
  <si>
    <t>饮料(晚宴)</t>
    <phoneticPr fontId="15" type="noConversion"/>
  </si>
  <si>
    <t>啤酒(晚宴)</t>
    <phoneticPr fontId="15" type="noConversion"/>
  </si>
  <si>
    <t>次</t>
    <phoneticPr fontId="15" type="noConversion"/>
  </si>
  <si>
    <t>瓶</t>
    <phoneticPr fontId="15" type="noConversion"/>
  </si>
  <si>
    <t>7月9日会议室-舞台</t>
    <phoneticPr fontId="15" type="noConversion"/>
  </si>
  <si>
    <t>地毯</t>
    <phoneticPr fontId="15" type="noConversion"/>
  </si>
  <si>
    <t>主桌15人,副桌12人</t>
    <phoneticPr fontId="15" type="noConversion"/>
  </si>
  <si>
    <t>红茶(晚宴)</t>
    <phoneticPr fontId="15" type="noConversion"/>
  </si>
  <si>
    <t>绿茶(晚宴)</t>
    <phoneticPr fontId="15" type="noConversion"/>
  </si>
  <si>
    <t>壶</t>
    <phoneticPr fontId="15" type="noConversion"/>
  </si>
  <si>
    <t>打印费</t>
    <phoneticPr fontId="15" type="noConversion"/>
  </si>
  <si>
    <t>次</t>
    <phoneticPr fontId="15" type="noConversion"/>
  </si>
  <si>
    <t>次</t>
    <phoneticPr fontId="15" type="noConversion"/>
  </si>
  <si>
    <t>次</t>
    <phoneticPr fontId="15" type="noConversion"/>
  </si>
  <si>
    <t>餐费</t>
    <phoneticPr fontId="15" type="noConversion"/>
  </si>
  <si>
    <t>市场经理</t>
    <phoneticPr fontId="15" type="noConversion"/>
  </si>
  <si>
    <t>7月7日自助晚餐</t>
    <phoneticPr fontId="15" type="noConversion"/>
  </si>
  <si>
    <t>人</t>
    <phoneticPr fontId="15" type="noConversion"/>
  </si>
  <si>
    <t>市场经理</t>
    <phoneticPr fontId="15" type="noConversion"/>
  </si>
  <si>
    <t>PO金额</t>
    <phoneticPr fontId="15" type="noConversion"/>
  </si>
  <si>
    <t>差额</t>
    <phoneticPr fontId="15" type="noConversion"/>
  </si>
  <si>
    <t>矿泉水(大巴)</t>
    <phoneticPr fontId="15" type="noConversion"/>
  </si>
  <si>
    <t>次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</si>
</sst>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\¥#,##0.00"/>
    <numFmt numFmtId="178" formatCode="\¥#,##0.00_);[Red]\(\¥#,##0.00\)"/>
    <numFmt numFmtId="179" formatCode="0.00_ "/>
    <numFmt numFmtId="180" formatCode="0_ "/>
  </numFmts>
  <fonts count="17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1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178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8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80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top"/>
    </xf>
    <xf numFmtId="180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left" vertical="center"/>
    </xf>
    <xf numFmtId="178" fontId="1" fillId="3" borderId="8" xfId="0" applyNumberFormat="1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vertical="center"/>
    </xf>
    <xf numFmtId="178" fontId="1" fillId="6" borderId="8" xfId="0" applyNumberFormat="1" applyFont="1" applyFill="1" applyBorder="1" applyAlignment="1">
      <alignment horizontal="left" vertical="center"/>
    </xf>
    <xf numFmtId="178" fontId="6" fillId="6" borderId="8" xfId="0" applyNumberFormat="1" applyFont="1" applyFill="1" applyBorder="1" applyAlignment="1">
      <alignment horizontal="right" vertical="center"/>
    </xf>
    <xf numFmtId="178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79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178" fontId="16" fillId="0" borderId="26" xfId="0" applyNumberFormat="1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78" fontId="1" fillId="0" borderId="18" xfId="1" applyNumberFormat="1" applyFont="1" applyFill="1" applyBorder="1" applyAlignment="1">
      <alignment horizontal="center" vertical="center"/>
    </xf>
    <xf numFmtId="178" fontId="2" fillId="12" borderId="0" xfId="0" applyNumberFormat="1" applyFont="1" applyFill="1" applyAlignment="1">
      <alignment horizontal="right" vertical="center"/>
    </xf>
    <xf numFmtId="178" fontId="2" fillId="11" borderId="0" xfId="0" applyNumberFormat="1" applyFont="1" applyFill="1" applyAlignment="1">
      <alignment horizontal="right" vertical="center"/>
    </xf>
    <xf numFmtId="0" fontId="9" fillId="0" borderId="0" xfId="0" applyFont="1" applyAlignment="1">
      <alignment horizontal="center"/>
    </xf>
    <xf numFmtId="0" fontId="10" fillId="9" borderId="5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9" fontId="10" fillId="10" borderId="22" xfId="0" applyNumberFormat="1" applyFont="1" applyFill="1" applyBorder="1" applyAlignment="1">
      <alignment horizontal="right" vertical="center"/>
    </xf>
    <xf numFmtId="179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18" xfId="1" applyNumberFormat="1" applyFont="1" applyFill="1" applyBorder="1" applyAlignment="1">
      <alignment horizontal="center" vertical="center"/>
    </xf>
    <xf numFmtId="178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8" fontId="2" fillId="3" borderId="16" xfId="1" applyNumberFormat="1" applyFont="1" applyFill="1" applyBorder="1" applyAlignment="1">
      <alignment horizontal="center" vertical="center"/>
    </xf>
    <xf numFmtId="178" fontId="1" fillId="7" borderId="15" xfId="1" applyNumberFormat="1" applyFont="1" applyFill="1" applyBorder="1" applyAlignment="1">
      <alignment horizontal="left" vertical="center"/>
    </xf>
    <xf numFmtId="178" fontId="1" fillId="7" borderId="16" xfId="1" applyNumberFormat="1" applyFont="1" applyFill="1" applyBorder="1" applyAlignment="1">
      <alignment horizontal="left" vertical="center"/>
    </xf>
    <xf numFmtId="178" fontId="1" fillId="3" borderId="17" xfId="1" applyNumberFormat="1" applyFont="1" applyFill="1" applyBorder="1" applyAlignment="1">
      <alignment horizontal="left" vertical="center"/>
    </xf>
    <xf numFmtId="178" fontId="1" fillId="3" borderId="8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78" fontId="2" fillId="0" borderId="13" xfId="1" applyNumberFormat="1" applyFont="1" applyFill="1" applyBorder="1" applyAlignment="1">
      <alignment horizontal="center" vertical="center"/>
    </xf>
    <xf numFmtId="178" fontId="2" fillId="0" borderId="14" xfId="1" applyNumberFormat="1" applyFont="1" applyFill="1" applyBorder="1" applyAlignment="1">
      <alignment horizontal="center" vertical="center"/>
    </xf>
    <xf numFmtId="178" fontId="2" fillId="2" borderId="13" xfId="1" applyNumberFormat="1" applyFont="1" applyFill="1" applyBorder="1" applyAlignment="1">
      <alignment horizontal="center" vertical="center"/>
    </xf>
    <xf numFmtId="178" fontId="2" fillId="2" borderId="14" xfId="1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8" fontId="1" fillId="3" borderId="15" xfId="1" applyNumberFormat="1" applyFont="1" applyFill="1" applyBorder="1" applyAlignment="1">
      <alignment horizontal="left" vertical="center"/>
    </xf>
    <xf numFmtId="178" fontId="1" fillId="3" borderId="16" xfId="1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78" fontId="2" fillId="12" borderId="13" xfId="1" applyNumberFormat="1" applyFont="1" applyFill="1" applyBorder="1" applyAlignment="1">
      <alignment horizontal="center" vertical="center"/>
    </xf>
    <xf numFmtId="178" fontId="2" fillId="12" borderId="14" xfId="1" applyNumberFormat="1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left" vertical="center"/>
    </xf>
    <xf numFmtId="0" fontId="1" fillId="12" borderId="16" xfId="0" applyFont="1" applyFill="1" applyBorder="1" applyAlignment="1">
      <alignment horizontal="left" vertical="center"/>
    </xf>
    <xf numFmtId="0" fontId="1" fillId="12" borderId="14" xfId="0" applyFont="1" applyFill="1" applyBorder="1" applyAlignment="1">
      <alignment horizontal="left" vertical="center"/>
    </xf>
    <xf numFmtId="0" fontId="1" fillId="11" borderId="13" xfId="0" applyFont="1" applyFill="1" applyBorder="1" applyAlignment="1">
      <alignment horizontal="left" vertical="center"/>
    </xf>
    <xf numFmtId="0" fontId="1" fillId="11" borderId="16" xfId="0" applyFont="1" applyFill="1" applyBorder="1" applyAlignment="1">
      <alignment horizontal="left" vertical="center"/>
    </xf>
    <xf numFmtId="0" fontId="1" fillId="11" borderId="14" xfId="0" applyFont="1" applyFill="1" applyBorder="1" applyAlignment="1">
      <alignment horizontal="left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3203125" defaultRowHeight="15"/>
  <cols>
    <col min="1" max="1" width="12" customWidth="1"/>
    <col min="2" max="2" width="6.08203125" customWidth="1"/>
    <col min="3" max="3" width="8" customWidth="1"/>
    <col min="4" max="4" width="7.5" style="103" customWidth="1"/>
    <col min="5" max="5" width="7.08203125" customWidth="1"/>
    <col min="6" max="6" width="18.08203125" customWidth="1"/>
    <col min="7" max="7" width="6.58203125" customWidth="1"/>
    <col min="8" max="8" width="8.5" customWidth="1"/>
    <col min="9" max="9" width="8.33203125" customWidth="1"/>
    <col min="10" max="10" width="11" customWidth="1"/>
    <col min="11" max="11" width="13.33203125" customWidth="1"/>
  </cols>
  <sheetData>
    <row r="1" spans="1:11" ht="30.5">
      <c r="A1" s="104"/>
      <c r="B1" s="104"/>
      <c r="C1" s="104"/>
      <c r="D1" s="140" t="s">
        <v>0</v>
      </c>
      <c r="E1" s="140"/>
      <c r="F1" s="140"/>
      <c r="G1" s="140"/>
      <c r="H1" s="104"/>
      <c r="I1" s="104"/>
      <c r="J1" s="104"/>
      <c r="K1" s="129"/>
    </row>
    <row r="2" spans="1:11" s="100" customFormat="1" ht="16.5">
      <c r="A2" s="106"/>
      <c r="B2" s="106"/>
      <c r="C2" s="106"/>
      <c r="D2" s="140"/>
      <c r="E2" s="140"/>
      <c r="F2" s="140"/>
      <c r="G2" s="140"/>
      <c r="H2" s="106"/>
      <c r="I2" s="106"/>
      <c r="J2" s="106"/>
    </row>
    <row r="3" spans="1:11" s="100" customFormat="1" ht="30.5">
      <c r="A3" s="106"/>
      <c r="B3" s="106"/>
      <c r="C3" s="106"/>
      <c r="D3" s="105"/>
      <c r="E3" s="105"/>
      <c r="F3" s="105"/>
      <c r="G3" s="105"/>
      <c r="H3" s="106"/>
      <c r="I3" s="106"/>
      <c r="J3" s="106"/>
    </row>
    <row r="4" spans="1:11" s="100" customFormat="1" ht="16.5">
      <c r="A4" s="107" t="s">
        <v>1</v>
      </c>
      <c r="B4" s="107" t="s">
        <v>2</v>
      </c>
      <c r="C4" s="107"/>
      <c r="D4" s="158" t="s">
        <v>3</v>
      </c>
      <c r="E4" s="158"/>
      <c r="F4" s="158"/>
      <c r="G4" s="158" t="s">
        <v>4</v>
      </c>
      <c r="H4" s="158"/>
      <c r="I4" s="158"/>
      <c r="J4" s="158"/>
      <c r="K4" s="130"/>
    </row>
    <row r="5" spans="1:11" s="100" customFormat="1" ht="16.5">
      <c r="A5" s="106" t="s">
        <v>5</v>
      </c>
      <c r="B5" s="108" t="s">
        <v>6</v>
      </c>
      <c r="C5" s="109" t="s">
        <v>7</v>
      </c>
      <c r="D5" s="107" t="s">
        <v>8</v>
      </c>
      <c r="E5" s="107"/>
      <c r="F5" s="158" t="s">
        <v>9</v>
      </c>
      <c r="G5" s="158"/>
      <c r="H5" s="159" t="s">
        <v>10</v>
      </c>
      <c r="I5" s="159"/>
      <c r="J5" s="159"/>
      <c r="K5" s="130"/>
    </row>
    <row r="6" spans="1:11" s="100" customFormat="1" ht="16.5">
      <c r="A6" s="106"/>
      <c r="B6" s="106"/>
      <c r="C6" s="106"/>
      <c r="D6" s="110"/>
      <c r="E6" s="106"/>
      <c r="F6" s="106"/>
      <c r="G6" s="106"/>
      <c r="H6" s="106"/>
      <c r="I6" s="106"/>
      <c r="J6" s="106"/>
    </row>
    <row r="7" spans="1:11" s="100" customFormat="1" ht="21.75" customHeight="1">
      <c r="A7" s="149" t="s">
        <v>11</v>
      </c>
      <c r="B7" s="141" t="s">
        <v>12</v>
      </c>
      <c r="C7" s="141" t="s">
        <v>13</v>
      </c>
      <c r="D7" s="141" t="s">
        <v>14</v>
      </c>
      <c r="E7" s="141"/>
      <c r="F7" s="141" t="s">
        <v>15</v>
      </c>
      <c r="G7" s="141"/>
      <c r="H7" s="141" t="s">
        <v>16</v>
      </c>
      <c r="I7" s="141" t="s">
        <v>17</v>
      </c>
      <c r="J7" s="153" t="s">
        <v>18</v>
      </c>
    </row>
    <row r="8" spans="1:11" s="100" customFormat="1" ht="20.25" customHeight="1">
      <c r="A8" s="150"/>
      <c r="B8" s="142"/>
      <c r="C8" s="142"/>
      <c r="D8" s="111" t="s">
        <v>19</v>
      </c>
      <c r="E8" s="112" t="s">
        <v>20</v>
      </c>
      <c r="F8" s="142"/>
      <c r="G8" s="142"/>
      <c r="H8" s="142"/>
      <c r="I8" s="142"/>
      <c r="J8" s="154"/>
    </row>
    <row r="9" spans="1:11" s="101" customFormat="1" ht="38.25" customHeight="1">
      <c r="A9" s="113"/>
      <c r="B9" s="151" t="s">
        <v>21</v>
      </c>
      <c r="C9" s="114"/>
      <c r="D9" s="115"/>
      <c r="E9" s="115"/>
      <c r="F9" s="155"/>
      <c r="G9" s="143"/>
      <c r="H9" s="116"/>
      <c r="I9" s="116"/>
      <c r="J9" s="131"/>
    </row>
    <row r="10" spans="1:11" s="101" customFormat="1" ht="38.25" customHeight="1">
      <c r="A10" s="113"/>
      <c r="B10" s="152"/>
      <c r="C10" s="114"/>
      <c r="D10" s="115"/>
      <c r="E10" s="115"/>
      <c r="F10" s="156"/>
      <c r="G10" s="157"/>
      <c r="H10" s="116"/>
      <c r="I10" s="116"/>
      <c r="J10" s="131"/>
    </row>
    <row r="11" spans="1:11" s="101" customFormat="1" ht="38.25" customHeight="1">
      <c r="A11" s="113"/>
      <c r="B11" s="152"/>
      <c r="C11" s="114"/>
      <c r="D11" s="115"/>
      <c r="E11" s="115"/>
      <c r="F11" s="155"/>
      <c r="G11" s="143"/>
      <c r="H11" s="116"/>
      <c r="I11" s="116"/>
      <c r="J11" s="131"/>
    </row>
    <row r="12" spans="1:11" s="101" customFormat="1" ht="21.75" customHeight="1">
      <c r="A12" s="113"/>
      <c r="B12" s="152"/>
      <c r="C12" s="114"/>
      <c r="D12" s="115"/>
      <c r="E12" s="115"/>
      <c r="F12" s="143"/>
      <c r="G12" s="143"/>
      <c r="H12" s="116"/>
      <c r="I12" s="116"/>
      <c r="J12" s="131"/>
    </row>
    <row r="13" spans="1:11" s="101" customFormat="1" ht="21.75" customHeight="1">
      <c r="A13" s="113"/>
      <c r="B13" s="152"/>
      <c r="C13" s="114"/>
      <c r="D13" s="115"/>
      <c r="E13" s="115"/>
      <c r="F13" s="143"/>
      <c r="G13" s="143"/>
      <c r="H13" s="116"/>
      <c r="I13" s="116"/>
      <c r="J13" s="131"/>
    </row>
    <row r="14" spans="1:11" s="101" customFormat="1" ht="21.75" customHeight="1">
      <c r="A14" s="113"/>
      <c r="B14" s="152"/>
      <c r="C14" s="114"/>
      <c r="D14" s="115"/>
      <c r="E14" s="115"/>
      <c r="F14" s="143"/>
      <c r="G14" s="143"/>
      <c r="H14" s="116"/>
      <c r="I14" s="116"/>
      <c r="J14" s="131"/>
    </row>
    <row r="15" spans="1:11" s="101" customFormat="1" ht="21.75" customHeight="1">
      <c r="A15" s="117" t="s">
        <v>22</v>
      </c>
      <c r="B15" s="144">
        <f>SUM(J9:J14)</f>
        <v>0</v>
      </c>
      <c r="C15" s="144"/>
      <c r="D15" s="144"/>
      <c r="E15" s="144"/>
      <c r="F15" s="144"/>
      <c r="G15" s="144"/>
      <c r="H15" s="144"/>
      <c r="I15" s="144"/>
      <c r="J15" s="145"/>
    </row>
    <row r="16" spans="1:11" s="101" customFormat="1" ht="18.75" customHeight="1">
      <c r="A16" s="146" t="s">
        <v>23</v>
      </c>
      <c r="B16" s="147"/>
      <c r="C16" s="147"/>
      <c r="D16" s="147"/>
      <c r="E16" s="147"/>
      <c r="F16" s="147"/>
      <c r="G16" s="147"/>
      <c r="H16" s="147"/>
      <c r="I16" s="147"/>
      <c r="J16" s="148"/>
    </row>
    <row r="17" spans="1:10" s="102" customFormat="1" ht="36.75" customHeight="1">
      <c r="A17" s="118" t="s">
        <v>24</v>
      </c>
      <c r="B17" s="119"/>
      <c r="C17" s="119"/>
      <c r="D17" s="120"/>
      <c r="E17" s="119" t="s">
        <v>25</v>
      </c>
      <c r="F17" s="119"/>
      <c r="G17" s="119"/>
      <c r="H17" s="119" t="s">
        <v>26</v>
      </c>
      <c r="I17" s="119"/>
      <c r="J17" s="132"/>
    </row>
    <row r="18" spans="1:10" s="102" customFormat="1" ht="36" customHeight="1">
      <c r="A18" s="121" t="s">
        <v>27</v>
      </c>
      <c r="B18" s="122"/>
      <c r="C18" s="122"/>
      <c r="D18" s="123"/>
      <c r="E18" s="122" t="s">
        <v>28</v>
      </c>
      <c r="F18" s="122"/>
      <c r="G18" s="122"/>
      <c r="H18" s="122"/>
      <c r="I18" s="122"/>
      <c r="J18" s="133"/>
    </row>
    <row r="19" spans="1:10" ht="36" customHeight="1">
      <c r="A19" s="124"/>
      <c r="B19" s="125"/>
      <c r="C19" s="125"/>
      <c r="D19" s="126"/>
      <c r="E19" s="125"/>
      <c r="F19" s="125"/>
      <c r="G19" s="125"/>
      <c r="H19" s="125"/>
      <c r="I19" s="125"/>
      <c r="J19" s="125"/>
    </row>
    <row r="20" spans="1:10" ht="16.5">
      <c r="A20" s="127"/>
      <c r="B20" s="127"/>
      <c r="C20" s="127"/>
      <c r="D20" s="128"/>
      <c r="E20" s="127"/>
      <c r="F20" s="127"/>
      <c r="G20" s="127"/>
      <c r="H20" s="127"/>
      <c r="I20" s="127"/>
      <c r="J20" s="127"/>
    </row>
  </sheetData>
  <mergeCells count="22">
    <mergeCell ref="F13:G13"/>
    <mergeCell ref="D4:F4"/>
    <mergeCell ref="G4:J4"/>
    <mergeCell ref="F5:G5"/>
    <mergeCell ref="H5:J5"/>
    <mergeCell ref="D7:E7"/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88" t="s">
        <v>30</v>
      </c>
      <c r="C1" s="188"/>
      <c r="D1" s="188"/>
      <c r="E1" s="188"/>
      <c r="F1" s="188"/>
      <c r="G1" s="188"/>
      <c r="H1" s="188"/>
      <c r="I1" s="188"/>
      <c r="J1" s="188"/>
    </row>
    <row r="2" spans="1:23" s="1" customFormat="1" ht="26.15" customHeight="1">
      <c r="A2" s="7" t="s">
        <v>31</v>
      </c>
      <c r="B2" s="189" t="s">
        <v>32</v>
      </c>
      <c r="C2" s="188"/>
      <c r="D2" s="188"/>
      <c r="E2" s="188"/>
      <c r="F2" s="188"/>
      <c r="G2" s="188"/>
      <c r="H2" s="188"/>
      <c r="I2" s="188"/>
      <c r="J2" s="188"/>
    </row>
    <row r="3" spans="1:23" s="1" customFormat="1" ht="26.15" customHeight="1">
      <c r="A3" s="7" t="s">
        <v>33</v>
      </c>
      <c r="B3" s="188" t="s">
        <v>34</v>
      </c>
      <c r="C3" s="188"/>
      <c r="D3" s="188"/>
      <c r="E3" s="188"/>
      <c r="F3" s="188"/>
      <c r="G3" s="188"/>
      <c r="H3" s="188"/>
      <c r="I3" s="188"/>
      <c r="J3" s="188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5" t="s">
        <v>41</v>
      </c>
      <c r="B7" s="196"/>
      <c r="C7" s="197"/>
      <c r="D7" s="190" t="s">
        <v>42</v>
      </c>
      <c r="E7" s="190"/>
      <c r="F7" s="190"/>
      <c r="G7" s="190"/>
      <c r="H7" s="190"/>
      <c r="I7" s="190"/>
      <c r="J7" s="193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98"/>
      <c r="B8" s="199"/>
      <c r="C8" s="200"/>
      <c r="D8" s="191" t="s">
        <v>44</v>
      </c>
      <c r="E8" s="191"/>
      <c r="F8" s="191"/>
      <c r="G8" s="191"/>
      <c r="H8" s="192" t="s">
        <v>45</v>
      </c>
      <c r="I8" s="192"/>
      <c r="J8" s="194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1"/>
      <c r="B9" s="202"/>
      <c r="C9" s="203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94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163" t="s">
        <v>50</v>
      </c>
      <c r="B10" s="184" t="s">
        <v>51</v>
      </c>
      <c r="C10" s="185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164"/>
      <c r="B11" s="184" t="s">
        <v>55</v>
      </c>
      <c r="C11" s="185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86" t="s">
        <v>56</v>
      </c>
      <c r="B12" s="187"/>
      <c r="C12" s="187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165"/>
      <c r="B13" s="180" t="s">
        <v>58</v>
      </c>
      <c r="C13" s="181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165"/>
      <c r="B14" s="180" t="s">
        <v>62</v>
      </c>
      <c r="C14" s="181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7" t="s">
        <v>63</v>
      </c>
      <c r="B15" s="178"/>
      <c r="C15" s="178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.15" customHeight="1">
      <c r="A16" s="166" t="s">
        <v>64</v>
      </c>
      <c r="B16" s="182" t="s">
        <v>65</v>
      </c>
      <c r="C16" s="183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.15" customHeight="1">
      <c r="A17" s="167"/>
      <c r="B17" s="182" t="s">
        <v>69</v>
      </c>
      <c r="C17" s="183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7" t="s">
        <v>71</v>
      </c>
      <c r="B18" s="178"/>
      <c r="C18" s="178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67"/>
      <c r="B19" s="180" t="s">
        <v>72</v>
      </c>
      <c r="C19" s="181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67"/>
      <c r="B20" s="180" t="s">
        <v>76</v>
      </c>
      <c r="C20" s="181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67"/>
      <c r="B21" s="180" t="s">
        <v>78</v>
      </c>
      <c r="C21" s="181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>
      <c r="A22" s="167"/>
      <c r="B22" s="180" t="s">
        <v>81</v>
      </c>
      <c r="C22" s="181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>
      <c r="A23" s="167"/>
      <c r="B23" s="180" t="s">
        <v>83</v>
      </c>
      <c r="C23" s="181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>
      <c r="A24" s="167"/>
      <c r="B24" s="180" t="s">
        <v>85</v>
      </c>
      <c r="C24" s="181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>
      <c r="A25" s="167"/>
      <c r="B25" s="172" t="s">
        <v>87</v>
      </c>
      <c r="C25" s="173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67"/>
      <c r="B26" s="172" t="s">
        <v>89</v>
      </c>
      <c r="C26" s="173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67"/>
      <c r="B27" s="172" t="s">
        <v>91</v>
      </c>
      <c r="C27" s="173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7" t="s">
        <v>93</v>
      </c>
      <c r="B28" s="178"/>
      <c r="C28" s="178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68" t="s">
        <v>94</v>
      </c>
      <c r="B29" s="179" t="s">
        <v>95</v>
      </c>
      <c r="C29" s="179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69"/>
      <c r="B30" s="170" t="s">
        <v>97</v>
      </c>
      <c r="C30" s="171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69"/>
      <c r="B31" s="170" t="s">
        <v>94</v>
      </c>
      <c r="C31" s="171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69"/>
      <c r="B32" s="172" t="s">
        <v>99</v>
      </c>
      <c r="C32" s="173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74"/>
      <c r="C33" s="174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>
      <c r="A35" s="175" t="s">
        <v>102</v>
      </c>
      <c r="B35" s="176"/>
      <c r="C35" s="176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.15" customHeight="1">
      <c r="A37" s="160" t="s">
        <v>104</v>
      </c>
      <c r="B37" s="161"/>
      <c r="C37" s="162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showGridLines="0" tabSelected="1" topLeftCell="A25" zoomScale="84" zoomScaleNormal="84" workbookViewId="0">
      <selection activeCell="J35" sqref="J35"/>
    </sheetView>
  </sheetViews>
  <sheetFormatPr defaultColWidth="8.83203125" defaultRowHeight="16.5"/>
  <cols>
    <col min="1" max="1" width="15.83203125" style="4" customWidth="1"/>
    <col min="2" max="2" width="35.83203125" style="2" customWidth="1"/>
    <col min="3" max="3" width="18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74.58203125" style="2" customWidth="1"/>
    <col min="11" max="16384" width="8.83203125" style="4"/>
  </cols>
  <sheetData>
    <row r="1" spans="1:23" s="1" customFormat="1" ht="26.15" customHeight="1">
      <c r="A1" s="50" t="s">
        <v>105</v>
      </c>
      <c r="B1" s="71" t="s">
        <v>106</v>
      </c>
      <c r="C1" s="71"/>
      <c r="D1" s="71"/>
      <c r="E1" s="71"/>
      <c r="F1" s="71"/>
      <c r="G1" s="71"/>
      <c r="H1" s="71"/>
      <c r="I1" s="84"/>
      <c r="J1" s="85"/>
    </row>
    <row r="2" spans="1:23" s="1" customFormat="1" ht="26.15" customHeight="1">
      <c r="A2" s="50" t="s">
        <v>107</v>
      </c>
      <c r="B2" s="71" t="s">
        <v>131</v>
      </c>
      <c r="C2" s="71"/>
      <c r="D2" s="71"/>
      <c r="E2" s="71"/>
      <c r="F2" s="71"/>
      <c r="G2" s="71"/>
      <c r="H2" s="71"/>
      <c r="I2" s="84"/>
      <c r="J2" s="85"/>
    </row>
    <row r="3" spans="1:23" s="1" customFormat="1" ht="21" customHeight="1">
      <c r="A3" s="50" t="s">
        <v>109</v>
      </c>
      <c r="B3" s="72" t="s">
        <v>158</v>
      </c>
      <c r="C3" s="71"/>
      <c r="D3" s="72"/>
      <c r="E3" s="72"/>
      <c r="F3" s="72"/>
      <c r="G3" s="72"/>
      <c r="H3" s="72"/>
      <c r="I3" s="86"/>
      <c r="J3" s="72"/>
    </row>
    <row r="4" spans="1:23" s="1" customFormat="1" ht="21" customHeight="1">
      <c r="A4" s="50" t="s">
        <v>110</v>
      </c>
      <c r="B4" s="72" t="s">
        <v>146</v>
      </c>
      <c r="C4" s="71"/>
      <c r="D4" s="72"/>
      <c r="E4" s="72"/>
      <c r="F4" s="72"/>
      <c r="G4" s="72"/>
      <c r="H4" s="72"/>
      <c r="I4" s="86"/>
      <c r="J4" s="72"/>
    </row>
    <row r="5" spans="1:23" s="1" customFormat="1" ht="20.149999999999999" customHeight="1">
      <c r="A5" s="50" t="s">
        <v>37</v>
      </c>
      <c r="B5" s="73" t="s">
        <v>147</v>
      </c>
      <c r="C5" s="71"/>
      <c r="D5" s="74"/>
      <c r="E5" s="74"/>
      <c r="F5" s="74"/>
      <c r="G5" s="74"/>
      <c r="H5" s="75"/>
      <c r="I5" s="75"/>
      <c r="J5" s="74"/>
    </row>
    <row r="6" spans="1:23" s="1" customFormat="1" ht="26.15" customHeight="1">
      <c r="A6" s="50" t="s">
        <v>39</v>
      </c>
      <c r="B6" s="76" t="s">
        <v>132</v>
      </c>
      <c r="C6" s="76"/>
      <c r="D6" s="76"/>
      <c r="E6" s="76"/>
      <c r="F6" s="76"/>
      <c r="G6" s="76"/>
      <c r="H6" s="76"/>
      <c r="I6" s="87"/>
      <c r="J6" s="76"/>
    </row>
    <row r="7" spans="1:23" ht="16.5" customHeight="1">
      <c r="A7" s="12" t="s">
        <v>41</v>
      </c>
      <c r="B7" s="13"/>
      <c r="C7" s="14"/>
      <c r="D7" s="77" t="s">
        <v>42</v>
      </c>
      <c r="E7" s="78"/>
      <c r="F7" s="78"/>
      <c r="G7" s="78"/>
      <c r="H7" s="78"/>
      <c r="I7" s="88"/>
      <c r="J7" s="89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5" t="s">
        <v>108</v>
      </c>
      <c r="B8" s="16"/>
      <c r="C8" s="17"/>
      <c r="D8" s="79" t="s">
        <v>44</v>
      </c>
      <c r="E8" s="80"/>
      <c r="F8" s="80"/>
      <c r="G8" s="81"/>
      <c r="H8" s="82" t="s">
        <v>45</v>
      </c>
      <c r="I8" s="90"/>
      <c r="J8" s="9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208" t="s">
        <v>111</v>
      </c>
      <c r="B10" s="180" t="s">
        <v>148</v>
      </c>
      <c r="C10" s="181"/>
      <c r="D10" s="28">
        <v>313</v>
      </c>
      <c r="E10" s="28" t="s">
        <v>59</v>
      </c>
      <c r="F10" s="28">
        <v>1</v>
      </c>
      <c r="G10" s="28" t="s">
        <v>60</v>
      </c>
      <c r="H10" s="29">
        <v>98</v>
      </c>
      <c r="I10" s="24">
        <f>H10*F10*D10</f>
        <v>30674</v>
      </c>
      <c r="J10" s="134" t="s">
        <v>129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209"/>
      <c r="B11" s="180" t="s">
        <v>149</v>
      </c>
      <c r="C11" s="181"/>
      <c r="D11" s="28">
        <v>28</v>
      </c>
      <c r="E11" s="28" t="s">
        <v>112</v>
      </c>
      <c r="F11" s="28">
        <v>1</v>
      </c>
      <c r="G11" s="28" t="s">
        <v>60</v>
      </c>
      <c r="H11" s="29">
        <v>1280</v>
      </c>
      <c r="I11" s="24">
        <f>H11*F11*D11</f>
        <v>35840</v>
      </c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22" customHeight="1">
      <c r="A12" s="209"/>
      <c r="B12" s="180" t="s">
        <v>149</v>
      </c>
      <c r="C12" s="181"/>
      <c r="D12" s="28">
        <v>27</v>
      </c>
      <c r="E12" s="28" t="s">
        <v>161</v>
      </c>
      <c r="F12" s="28">
        <v>1</v>
      </c>
      <c r="G12" s="28" t="s">
        <v>133</v>
      </c>
      <c r="H12" s="29">
        <v>188</v>
      </c>
      <c r="I12" s="24">
        <f>H12*F12*D12</f>
        <v>5076</v>
      </c>
      <c r="J12" s="56" t="s">
        <v>174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209"/>
      <c r="B13" s="180" t="s">
        <v>184</v>
      </c>
      <c r="C13" s="181"/>
      <c r="D13" s="28">
        <v>24</v>
      </c>
      <c r="E13" s="28" t="s">
        <v>185</v>
      </c>
      <c r="F13" s="28">
        <v>1</v>
      </c>
      <c r="G13" s="28" t="s">
        <v>170</v>
      </c>
      <c r="H13" s="29">
        <v>98</v>
      </c>
      <c r="I13" s="24">
        <f>H13*F13*D13</f>
        <v>2352</v>
      </c>
      <c r="J13" s="56" t="s">
        <v>186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209"/>
      <c r="B14" s="180" t="s">
        <v>169</v>
      </c>
      <c r="C14" s="181"/>
      <c r="D14" s="28">
        <v>360</v>
      </c>
      <c r="E14" s="28" t="s">
        <v>162</v>
      </c>
      <c r="F14" s="28">
        <v>1</v>
      </c>
      <c r="G14" s="28" t="s">
        <v>163</v>
      </c>
      <c r="H14" s="29">
        <v>4</v>
      </c>
      <c r="I14" s="24">
        <f t="shared" ref="I14:I19" si="0">H14*F14*D14</f>
        <v>1440</v>
      </c>
      <c r="J14" s="56" t="s">
        <v>166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  <row r="15" spans="1:23" s="2" customFormat="1" ht="22" customHeight="1">
      <c r="A15" s="209"/>
      <c r="B15" s="180" t="s">
        <v>168</v>
      </c>
      <c r="C15" s="181"/>
      <c r="D15" s="28">
        <v>35</v>
      </c>
      <c r="E15" s="28" t="s">
        <v>164</v>
      </c>
      <c r="F15" s="28">
        <v>1</v>
      </c>
      <c r="G15" s="28" t="s">
        <v>165</v>
      </c>
      <c r="H15" s="29">
        <v>5</v>
      </c>
      <c r="I15" s="24">
        <f t="shared" si="0"/>
        <v>175</v>
      </c>
      <c r="J15" s="56" t="s">
        <v>166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spans="1:23" s="2" customFormat="1" ht="22" customHeight="1">
      <c r="A16" s="209"/>
      <c r="B16" s="180" t="s">
        <v>167</v>
      </c>
      <c r="C16" s="181"/>
      <c r="D16" s="28">
        <v>77</v>
      </c>
      <c r="E16" s="28" t="s">
        <v>171</v>
      </c>
      <c r="F16" s="28">
        <v>1</v>
      </c>
      <c r="G16" s="28" t="s">
        <v>170</v>
      </c>
      <c r="H16" s="29">
        <v>1.5</v>
      </c>
      <c r="I16" s="24">
        <f t="shared" si="0"/>
        <v>115.5</v>
      </c>
      <c r="J16" s="56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</row>
    <row r="17" spans="1:23" s="2" customFormat="1" ht="22" customHeight="1">
      <c r="A17" s="209"/>
      <c r="B17" s="180" t="s">
        <v>175</v>
      </c>
      <c r="C17" s="181"/>
      <c r="D17" s="28">
        <v>1</v>
      </c>
      <c r="E17" s="28" t="s">
        <v>177</v>
      </c>
      <c r="F17" s="28">
        <v>1</v>
      </c>
      <c r="G17" s="28" t="s">
        <v>170</v>
      </c>
      <c r="H17" s="29">
        <v>58</v>
      </c>
      <c r="I17" s="24">
        <f t="shared" si="0"/>
        <v>58</v>
      </c>
      <c r="J17" s="56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</row>
    <row r="18" spans="1:23" s="2" customFormat="1" ht="22" customHeight="1">
      <c r="A18" s="209"/>
      <c r="B18" s="180" t="s">
        <v>176</v>
      </c>
      <c r="C18" s="181"/>
      <c r="D18" s="28">
        <v>1</v>
      </c>
      <c r="E18" s="28" t="s">
        <v>177</v>
      </c>
      <c r="F18" s="28">
        <v>1</v>
      </c>
      <c r="G18" s="28" t="s">
        <v>170</v>
      </c>
      <c r="H18" s="29">
        <v>48</v>
      </c>
      <c r="I18" s="24">
        <f t="shared" si="0"/>
        <v>48</v>
      </c>
      <c r="J18" s="56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23" s="2" customFormat="1" ht="22" customHeight="1">
      <c r="A19" s="209"/>
      <c r="B19" s="211" t="s">
        <v>182</v>
      </c>
      <c r="C19" s="212"/>
      <c r="D19" s="28">
        <v>1</v>
      </c>
      <c r="E19" s="28" t="s">
        <v>180</v>
      </c>
      <c r="F19" s="28">
        <v>1</v>
      </c>
      <c r="G19" s="28" t="s">
        <v>181</v>
      </c>
      <c r="H19" s="29">
        <v>600</v>
      </c>
      <c r="I19" s="24">
        <f t="shared" si="0"/>
        <v>600</v>
      </c>
      <c r="J19" s="56" t="s">
        <v>183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</row>
    <row r="20" spans="1:23" s="2" customFormat="1" ht="22" customHeight="1">
      <c r="A20" s="209"/>
      <c r="B20" s="180" t="s">
        <v>134</v>
      </c>
      <c r="C20" s="181"/>
      <c r="D20" s="28">
        <v>72</v>
      </c>
      <c r="E20" s="28" t="s">
        <v>135</v>
      </c>
      <c r="F20" s="28">
        <v>1</v>
      </c>
      <c r="G20" s="28" t="s">
        <v>60</v>
      </c>
      <c r="H20" s="29">
        <v>60</v>
      </c>
      <c r="I20" s="24">
        <f>D20*F20*H20</f>
        <v>4320</v>
      </c>
      <c r="J20" s="134" t="s">
        <v>129</v>
      </c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1:23" s="2" customFormat="1" ht="22" customHeight="1">
      <c r="A21" s="210"/>
      <c r="B21" s="180" t="s">
        <v>134</v>
      </c>
      <c r="C21" s="181"/>
      <c r="D21" s="28">
        <v>22</v>
      </c>
      <c r="E21" s="28" t="s">
        <v>144</v>
      </c>
      <c r="F21" s="28">
        <v>1</v>
      </c>
      <c r="G21" s="28" t="s">
        <v>145</v>
      </c>
      <c r="H21" s="29">
        <v>188</v>
      </c>
      <c r="I21" s="24">
        <f>D21*F21*H21</f>
        <v>4136</v>
      </c>
      <c r="J21" s="134" t="s">
        <v>129</v>
      </c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</row>
    <row r="22" spans="1:23" s="2" customFormat="1" ht="16.5" customHeight="1">
      <c r="A22" s="177" t="s">
        <v>63</v>
      </c>
      <c r="B22" s="178"/>
      <c r="C22" s="178"/>
      <c r="D22" s="18"/>
      <c r="E22" s="18"/>
      <c r="F22" s="18"/>
      <c r="G22" s="18"/>
      <c r="H22" s="18"/>
      <c r="I22" s="52">
        <f>SUM(I10:I21)</f>
        <v>84834.5</v>
      </c>
      <c r="J22" s="58"/>
    </row>
    <row r="23" spans="1:23" s="2" customFormat="1" ht="22" customHeight="1">
      <c r="A23" s="136" t="s">
        <v>113</v>
      </c>
      <c r="B23" s="211" t="s">
        <v>155</v>
      </c>
      <c r="C23" s="212"/>
      <c r="D23" s="28">
        <v>12.5</v>
      </c>
      <c r="E23" s="28" t="s">
        <v>52</v>
      </c>
      <c r="F23" s="28">
        <v>1</v>
      </c>
      <c r="G23" s="28" t="s">
        <v>53</v>
      </c>
      <c r="H23" s="29">
        <v>440</v>
      </c>
      <c r="I23" s="24">
        <f>D23*F23*H23</f>
        <v>5500</v>
      </c>
      <c r="J23" s="56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</row>
    <row r="24" spans="1:23" s="2" customFormat="1" ht="16.5" customHeight="1">
      <c r="A24" s="177" t="s">
        <v>114</v>
      </c>
      <c r="B24" s="178"/>
      <c r="C24" s="178"/>
      <c r="D24" s="18"/>
      <c r="E24" s="18"/>
      <c r="F24" s="18"/>
      <c r="G24" s="18"/>
      <c r="H24" s="18"/>
      <c r="I24" s="52">
        <f>SUM(I23:I23)</f>
        <v>5500</v>
      </c>
      <c r="J24" s="58"/>
    </row>
    <row r="25" spans="1:23" s="2" customFormat="1" ht="23.15" customHeight="1">
      <c r="A25" s="166" t="s">
        <v>65</v>
      </c>
      <c r="B25" s="180" t="s">
        <v>150</v>
      </c>
      <c r="C25" s="181"/>
      <c r="D25" s="33">
        <v>1</v>
      </c>
      <c r="E25" s="28" t="s">
        <v>60</v>
      </c>
      <c r="F25" s="33">
        <v>1</v>
      </c>
      <c r="G25" s="28" t="s">
        <v>67</v>
      </c>
      <c r="H25" s="83">
        <v>6000</v>
      </c>
      <c r="I25" s="93">
        <f t="shared" ref="I25:I29" si="1">D25*F25*H25</f>
        <v>6000</v>
      </c>
      <c r="J25" s="94"/>
    </row>
    <row r="26" spans="1:23" s="2" customFormat="1" ht="23.15" customHeight="1">
      <c r="A26" s="167"/>
      <c r="B26" s="180" t="s">
        <v>172</v>
      </c>
      <c r="C26" s="181"/>
      <c r="D26" s="33">
        <v>1</v>
      </c>
      <c r="E26" s="28" t="s">
        <v>60</v>
      </c>
      <c r="F26" s="33">
        <v>1</v>
      </c>
      <c r="G26" s="28" t="s">
        <v>67</v>
      </c>
      <c r="H26" s="83">
        <v>1000</v>
      </c>
      <c r="I26" s="93">
        <f t="shared" si="1"/>
        <v>1000</v>
      </c>
      <c r="J26" s="94"/>
    </row>
    <row r="27" spans="1:23" s="2" customFormat="1" ht="23.15" customHeight="1">
      <c r="A27" s="167"/>
      <c r="B27" s="180" t="s">
        <v>173</v>
      </c>
      <c r="C27" s="181"/>
      <c r="D27" s="33">
        <v>1</v>
      </c>
      <c r="E27" s="28" t="s">
        <v>60</v>
      </c>
      <c r="F27" s="33">
        <v>1</v>
      </c>
      <c r="G27" s="28" t="s">
        <v>67</v>
      </c>
      <c r="H27" s="83">
        <v>264</v>
      </c>
      <c r="I27" s="93">
        <f t="shared" si="1"/>
        <v>264</v>
      </c>
      <c r="J27" s="94"/>
    </row>
    <row r="28" spans="1:23" s="2" customFormat="1" ht="23.15" customHeight="1">
      <c r="A28" s="167"/>
      <c r="B28" s="180" t="s">
        <v>136</v>
      </c>
      <c r="C28" s="181"/>
      <c r="D28" s="33">
        <v>1</v>
      </c>
      <c r="E28" s="28" t="s">
        <v>137</v>
      </c>
      <c r="F28" s="33">
        <v>1</v>
      </c>
      <c r="G28" s="28" t="s">
        <v>67</v>
      </c>
      <c r="H28" s="83">
        <v>5500</v>
      </c>
      <c r="I28" s="93">
        <f t="shared" si="1"/>
        <v>5500</v>
      </c>
      <c r="J28" s="94"/>
    </row>
    <row r="29" spans="1:23" s="2" customFormat="1" ht="23.15" customHeight="1">
      <c r="A29" s="167"/>
      <c r="B29" s="180" t="s">
        <v>139</v>
      </c>
      <c r="C29" s="181"/>
      <c r="D29" s="33">
        <v>1</v>
      </c>
      <c r="E29" s="28" t="s">
        <v>138</v>
      </c>
      <c r="F29" s="33">
        <v>1</v>
      </c>
      <c r="G29" s="28" t="s">
        <v>138</v>
      </c>
      <c r="H29" s="83">
        <v>300</v>
      </c>
      <c r="I29" s="93">
        <f t="shared" si="1"/>
        <v>300</v>
      </c>
      <c r="J29" s="94"/>
    </row>
    <row r="30" spans="1:23" s="2" customFormat="1" ht="16.5" customHeight="1">
      <c r="A30" s="177" t="s">
        <v>71</v>
      </c>
      <c r="B30" s="178"/>
      <c r="C30" s="178"/>
      <c r="D30" s="18"/>
      <c r="E30" s="18"/>
      <c r="F30" s="18"/>
      <c r="G30" s="18"/>
      <c r="H30" s="18"/>
      <c r="I30" s="52">
        <f>SUM(I25:I29)</f>
        <v>13064</v>
      </c>
      <c r="J30" s="95"/>
    </row>
    <row r="31" spans="1:23" s="2" customFormat="1" ht="23.15" customHeight="1">
      <c r="A31" s="137" t="s">
        <v>115</v>
      </c>
      <c r="B31" s="180" t="s">
        <v>130</v>
      </c>
      <c r="C31" s="181"/>
      <c r="D31" s="33">
        <v>1</v>
      </c>
      <c r="E31" s="28" t="s">
        <v>88</v>
      </c>
      <c r="F31" s="33">
        <v>1</v>
      </c>
      <c r="G31" s="28" t="s">
        <v>133</v>
      </c>
      <c r="H31" s="83">
        <v>3500</v>
      </c>
      <c r="I31" s="93">
        <f>D31*F31*H31</f>
        <v>3500</v>
      </c>
      <c r="J31" s="96" t="s">
        <v>159</v>
      </c>
    </row>
    <row r="32" spans="1:23" s="2" customFormat="1" ht="16.5" customHeight="1">
      <c r="A32" s="177" t="s">
        <v>116</v>
      </c>
      <c r="B32" s="178"/>
      <c r="C32" s="178"/>
      <c r="D32" s="18"/>
      <c r="E32" s="18"/>
      <c r="F32" s="18"/>
      <c r="G32" s="18"/>
      <c r="H32" s="18"/>
      <c r="I32" s="52">
        <f>SUM(I31:I31)</f>
        <v>3500</v>
      </c>
      <c r="J32" s="95"/>
    </row>
    <row r="33" spans="1:10" s="2" customFormat="1" ht="23.15" customHeight="1">
      <c r="A33" s="166" t="s">
        <v>140</v>
      </c>
      <c r="B33" s="180" t="s">
        <v>151</v>
      </c>
      <c r="C33" s="181"/>
      <c r="D33" s="33">
        <v>290</v>
      </c>
      <c r="E33" s="28" t="s">
        <v>141</v>
      </c>
      <c r="F33" s="33">
        <v>1</v>
      </c>
      <c r="G33" s="28" t="s">
        <v>133</v>
      </c>
      <c r="H33" s="83">
        <v>130</v>
      </c>
      <c r="I33" s="93">
        <f>D33*F33*H33</f>
        <v>37700</v>
      </c>
      <c r="J33" s="134" t="s">
        <v>129</v>
      </c>
    </row>
    <row r="34" spans="1:10" s="2" customFormat="1" ht="23.15" customHeight="1">
      <c r="A34" s="167"/>
      <c r="B34" s="180" t="s">
        <v>160</v>
      </c>
      <c r="C34" s="181"/>
      <c r="D34" s="33">
        <v>6</v>
      </c>
      <c r="E34" s="28" t="s">
        <v>141</v>
      </c>
      <c r="F34" s="33">
        <v>1</v>
      </c>
      <c r="G34" s="28" t="s">
        <v>138</v>
      </c>
      <c r="H34" s="83">
        <v>200</v>
      </c>
      <c r="I34" s="93">
        <f t="shared" ref="I34:I39" si="2">D34*F34*H34</f>
        <v>1200</v>
      </c>
      <c r="J34" s="96"/>
    </row>
    <row r="35" spans="1:10" s="2" customFormat="1" ht="23.15" customHeight="1">
      <c r="A35" s="167"/>
      <c r="B35" s="180" t="s">
        <v>153</v>
      </c>
      <c r="C35" s="181"/>
      <c r="D35" s="33">
        <v>262</v>
      </c>
      <c r="E35" s="28" t="s">
        <v>141</v>
      </c>
      <c r="F35" s="33">
        <v>1</v>
      </c>
      <c r="G35" s="28" t="s">
        <v>142</v>
      </c>
      <c r="H35" s="83">
        <v>50</v>
      </c>
      <c r="I35" s="93">
        <f t="shared" si="2"/>
        <v>13100</v>
      </c>
      <c r="J35" s="134" t="s">
        <v>129</v>
      </c>
    </row>
    <row r="36" spans="1:10" s="2" customFormat="1" ht="23.15" customHeight="1">
      <c r="A36" s="167"/>
      <c r="B36" s="180" t="s">
        <v>152</v>
      </c>
      <c r="C36" s="181"/>
      <c r="D36" s="33">
        <v>6</v>
      </c>
      <c r="E36" s="28" t="s">
        <v>154</v>
      </c>
      <c r="F36" s="33">
        <v>1</v>
      </c>
      <c r="G36" s="28" t="s">
        <v>138</v>
      </c>
      <c r="H36" s="83">
        <v>1000</v>
      </c>
      <c r="I36" s="93">
        <f t="shared" si="2"/>
        <v>6000</v>
      </c>
      <c r="J36" s="96"/>
    </row>
    <row r="37" spans="1:10" s="2" customFormat="1" ht="23.15" customHeight="1">
      <c r="A37" s="167"/>
      <c r="B37" s="180" t="s">
        <v>189</v>
      </c>
      <c r="C37" s="181"/>
      <c r="D37" s="33">
        <v>1</v>
      </c>
      <c r="E37" s="28" t="s">
        <v>190</v>
      </c>
      <c r="F37" s="33">
        <v>1</v>
      </c>
      <c r="G37" s="28" t="s">
        <v>190</v>
      </c>
      <c r="H37" s="83">
        <v>500</v>
      </c>
      <c r="I37" s="93">
        <f t="shared" si="2"/>
        <v>500</v>
      </c>
      <c r="J37" s="96"/>
    </row>
    <row r="38" spans="1:10" s="2" customFormat="1" ht="23.15" customHeight="1">
      <c r="A38" s="167"/>
      <c r="B38" s="180" t="s">
        <v>178</v>
      </c>
      <c r="C38" s="181"/>
      <c r="D38" s="33">
        <v>1</v>
      </c>
      <c r="E38" s="28" t="s">
        <v>170</v>
      </c>
      <c r="F38" s="33">
        <v>1</v>
      </c>
      <c r="G38" s="28" t="s">
        <v>179</v>
      </c>
      <c r="H38" s="83">
        <v>126</v>
      </c>
      <c r="I38" s="93">
        <v>137</v>
      </c>
      <c r="J38" s="96"/>
    </row>
    <row r="39" spans="1:10" s="2" customFormat="1" ht="23.15" customHeight="1">
      <c r="A39" s="167"/>
      <c r="B39" s="211" t="s">
        <v>156</v>
      </c>
      <c r="C39" s="212"/>
      <c r="D39" s="33">
        <v>15</v>
      </c>
      <c r="E39" s="28" t="s">
        <v>157</v>
      </c>
      <c r="F39" s="33">
        <v>1</v>
      </c>
      <c r="G39" s="28" t="s">
        <v>143</v>
      </c>
      <c r="H39" s="83">
        <v>35</v>
      </c>
      <c r="I39" s="93">
        <f t="shared" si="2"/>
        <v>525</v>
      </c>
      <c r="J39" s="96"/>
    </row>
    <row r="40" spans="1:10" s="2" customFormat="1" ht="16.5" customHeight="1">
      <c r="A40" s="177" t="s">
        <v>116</v>
      </c>
      <c r="B40" s="178"/>
      <c r="C40" s="178"/>
      <c r="D40" s="135"/>
      <c r="E40" s="135"/>
      <c r="F40" s="135"/>
      <c r="G40" s="135"/>
      <c r="H40" s="135"/>
      <c r="I40" s="52">
        <f>SUM(I33:I39)</f>
        <v>59162</v>
      </c>
      <c r="J40" s="95"/>
    </row>
    <row r="41" spans="1:10" s="2" customFormat="1" ht="24" customHeight="1">
      <c r="A41" s="168" t="s">
        <v>94</v>
      </c>
      <c r="B41" s="179" t="s">
        <v>117</v>
      </c>
      <c r="C41" s="179"/>
      <c r="D41" s="35">
        <v>3</v>
      </c>
      <c r="E41" s="35" t="s">
        <v>59</v>
      </c>
      <c r="F41" s="35">
        <v>2</v>
      </c>
      <c r="G41" s="35" t="s">
        <v>60</v>
      </c>
      <c r="H41" s="36">
        <v>1080</v>
      </c>
      <c r="I41" s="36">
        <f>H41*F41*D41</f>
        <v>6480</v>
      </c>
      <c r="J41" s="204" t="s">
        <v>118</v>
      </c>
    </row>
    <row r="42" spans="1:10" s="2" customFormat="1" ht="24" customHeight="1">
      <c r="A42" s="169"/>
      <c r="B42" s="170" t="s">
        <v>119</v>
      </c>
      <c r="C42" s="171"/>
      <c r="D42" s="35">
        <v>2</v>
      </c>
      <c r="E42" s="35" t="s">
        <v>52</v>
      </c>
      <c r="F42" s="35">
        <v>2</v>
      </c>
      <c r="G42" s="35" t="s">
        <v>53</v>
      </c>
      <c r="H42" s="36">
        <v>400</v>
      </c>
      <c r="I42" s="36">
        <f>H42*F42*D42</f>
        <v>1600</v>
      </c>
      <c r="J42" s="204"/>
    </row>
    <row r="43" spans="1:10" s="2" customFormat="1" ht="24" customHeight="1">
      <c r="A43" s="169"/>
      <c r="B43" s="170" t="s">
        <v>120</v>
      </c>
      <c r="C43" s="171"/>
      <c r="D43" s="35">
        <v>3</v>
      </c>
      <c r="E43" s="35" t="s">
        <v>59</v>
      </c>
      <c r="F43" s="35">
        <v>2</v>
      </c>
      <c r="G43" s="35" t="s">
        <v>66</v>
      </c>
      <c r="H43" s="36">
        <v>100</v>
      </c>
      <c r="I43" s="36">
        <f>H43*F43*D43</f>
        <v>600</v>
      </c>
      <c r="J43" s="204"/>
    </row>
    <row r="44" spans="1:10" s="2" customFormat="1" ht="24" customHeight="1">
      <c r="A44" s="169"/>
      <c r="B44" s="170" t="s">
        <v>121</v>
      </c>
      <c r="C44" s="171"/>
      <c r="D44" s="35">
        <v>3</v>
      </c>
      <c r="E44" s="35" t="s">
        <v>59</v>
      </c>
      <c r="F44" s="35">
        <v>3</v>
      </c>
      <c r="G44" s="35" t="s">
        <v>66</v>
      </c>
      <c r="H44" s="36">
        <v>500</v>
      </c>
      <c r="I44" s="36">
        <f>H44*F44*D44</f>
        <v>4500</v>
      </c>
      <c r="J44" s="204"/>
    </row>
    <row r="45" spans="1:10" s="2" customFormat="1" ht="16.5" customHeight="1">
      <c r="A45" s="177" t="s">
        <v>100</v>
      </c>
      <c r="B45" s="178"/>
      <c r="C45" s="178"/>
      <c r="D45" s="18"/>
      <c r="E45" s="18"/>
      <c r="F45" s="18"/>
      <c r="G45" s="18"/>
      <c r="H45" s="18"/>
      <c r="I45" s="52">
        <f>SUM(I41:I44)</f>
        <v>13180</v>
      </c>
      <c r="J45" s="95"/>
    </row>
    <row r="46" spans="1:10" s="2" customFormat="1" ht="24" customHeight="1">
      <c r="A46" s="39" t="s">
        <v>122</v>
      </c>
      <c r="B46" s="40"/>
      <c r="C46" s="40"/>
      <c r="D46" s="41"/>
      <c r="E46" s="41"/>
      <c r="F46" s="41"/>
      <c r="G46" s="41"/>
      <c r="H46" s="42"/>
      <c r="I46" s="65">
        <f>I22+I24+I30+I32+I40+I45</f>
        <v>179240.5</v>
      </c>
      <c r="J46" s="97"/>
    </row>
    <row r="47" spans="1:10" s="2" customFormat="1" ht="24" customHeight="1">
      <c r="A47" s="39" t="s">
        <v>123</v>
      </c>
      <c r="B47" s="40"/>
      <c r="C47" s="40"/>
      <c r="D47" s="41"/>
      <c r="E47" s="41"/>
      <c r="F47" s="41"/>
      <c r="G47" s="41"/>
      <c r="H47" s="41"/>
      <c r="I47" s="65">
        <f>I46*0.1</f>
        <v>17924.05</v>
      </c>
      <c r="J47" s="97"/>
    </row>
    <row r="48" spans="1:10" s="2" customFormat="1" ht="24" customHeight="1">
      <c r="A48" s="41" t="s">
        <v>101</v>
      </c>
      <c r="B48" s="40"/>
      <c r="C48" s="40"/>
      <c r="D48" s="41"/>
      <c r="E48" s="41"/>
      <c r="F48" s="41"/>
      <c r="G48" s="41"/>
      <c r="H48" s="41"/>
      <c r="I48" s="98">
        <f>SUM(I46:I47)</f>
        <v>197164.55</v>
      </c>
      <c r="J48" s="97"/>
    </row>
    <row r="49" spans="1:10" s="2" customFormat="1" ht="24" customHeight="1">
      <c r="A49" s="205" t="s">
        <v>124</v>
      </c>
      <c r="B49" s="206"/>
      <c r="C49" s="206"/>
      <c r="D49" s="206"/>
      <c r="E49" s="206"/>
      <c r="F49" s="206"/>
      <c r="G49" s="206"/>
      <c r="H49" s="207"/>
      <c r="I49" s="99">
        <f>SUM(I48:I48)</f>
        <v>197164.55</v>
      </c>
      <c r="J49" s="97"/>
    </row>
    <row r="50" spans="1:10" ht="24" customHeight="1">
      <c r="A50" s="213" t="s">
        <v>187</v>
      </c>
      <c r="B50" s="214"/>
      <c r="C50" s="214"/>
      <c r="D50" s="214"/>
      <c r="E50" s="214"/>
      <c r="F50" s="214"/>
      <c r="G50" s="214"/>
      <c r="H50" s="215"/>
      <c r="I50" s="138">
        <v>174900</v>
      </c>
    </row>
    <row r="51" spans="1:10" ht="24" customHeight="1">
      <c r="A51" s="216" t="s">
        <v>188</v>
      </c>
      <c r="B51" s="217"/>
      <c r="C51" s="217"/>
      <c r="D51" s="217"/>
      <c r="E51" s="217"/>
      <c r="F51" s="217"/>
      <c r="G51" s="217"/>
      <c r="H51" s="218"/>
      <c r="I51" s="139">
        <f>I50-I49</f>
        <v>-22264.549999999988</v>
      </c>
      <c r="J51" s="4"/>
    </row>
  </sheetData>
  <mergeCells count="44">
    <mergeCell ref="A50:H50"/>
    <mergeCell ref="A51:H51"/>
    <mergeCell ref="B23:C23"/>
    <mergeCell ref="A40:C40"/>
    <mergeCell ref="B34:C34"/>
    <mergeCell ref="B39:C39"/>
    <mergeCell ref="A33:A39"/>
    <mergeCell ref="B33:C33"/>
    <mergeCell ref="B35:C35"/>
    <mergeCell ref="B36:C36"/>
    <mergeCell ref="A24:C24"/>
    <mergeCell ref="B25:C25"/>
    <mergeCell ref="B28:C28"/>
    <mergeCell ref="A30:C30"/>
    <mergeCell ref="B26:C26"/>
    <mergeCell ref="B27:C27"/>
    <mergeCell ref="B10:C10"/>
    <mergeCell ref="B11:C11"/>
    <mergeCell ref="B20:C20"/>
    <mergeCell ref="A22:C22"/>
    <mergeCell ref="B12:C12"/>
    <mergeCell ref="B21:C21"/>
    <mergeCell ref="A10:A21"/>
    <mergeCell ref="B14:C14"/>
    <mergeCell ref="B15:C15"/>
    <mergeCell ref="B16:C16"/>
    <mergeCell ref="B17:C17"/>
    <mergeCell ref="B18:C18"/>
    <mergeCell ref="B19:C19"/>
    <mergeCell ref="B13:C13"/>
    <mergeCell ref="J41:J44"/>
    <mergeCell ref="B29:C29"/>
    <mergeCell ref="A25:A29"/>
    <mergeCell ref="A49:H49"/>
    <mergeCell ref="A41:A44"/>
    <mergeCell ref="B41:C41"/>
    <mergeCell ref="B42:C42"/>
    <mergeCell ref="B43:C43"/>
    <mergeCell ref="B44:C44"/>
    <mergeCell ref="A45:C45"/>
    <mergeCell ref="B31:C31"/>
    <mergeCell ref="A32:C32"/>
    <mergeCell ref="B38:C38"/>
    <mergeCell ref="B37:C37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88" t="s">
        <v>30</v>
      </c>
      <c r="C1" s="188"/>
      <c r="D1" s="188"/>
      <c r="E1" s="188"/>
      <c r="F1" s="188"/>
      <c r="G1" s="188"/>
      <c r="H1" s="188"/>
      <c r="I1" s="188"/>
      <c r="J1" s="188"/>
    </row>
    <row r="2" spans="1:23" s="1" customFormat="1" ht="26.15" customHeight="1">
      <c r="A2" s="7" t="s">
        <v>31</v>
      </c>
      <c r="B2" s="189" t="s">
        <v>32</v>
      </c>
      <c r="C2" s="188"/>
      <c r="D2" s="188"/>
      <c r="E2" s="188"/>
      <c r="F2" s="188"/>
      <c r="G2" s="188"/>
      <c r="H2" s="188"/>
      <c r="I2" s="188"/>
      <c r="J2" s="188"/>
    </row>
    <row r="3" spans="1:23" s="1" customFormat="1" ht="26.15" customHeight="1">
      <c r="A3" s="7" t="s">
        <v>33</v>
      </c>
      <c r="B3" s="188" t="s">
        <v>125</v>
      </c>
      <c r="C3" s="188"/>
      <c r="D3" s="188"/>
      <c r="E3" s="188"/>
      <c r="F3" s="188"/>
      <c r="G3" s="188"/>
      <c r="H3" s="188"/>
      <c r="I3" s="188"/>
      <c r="J3" s="188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126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5" t="s">
        <v>41</v>
      </c>
      <c r="B7" s="196"/>
      <c r="C7" s="197"/>
      <c r="D7" s="190" t="s">
        <v>42</v>
      </c>
      <c r="E7" s="190"/>
      <c r="F7" s="190"/>
      <c r="G7" s="190"/>
      <c r="H7" s="190"/>
      <c r="I7" s="190"/>
      <c r="J7" s="193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98"/>
      <c r="B8" s="199"/>
      <c r="C8" s="200"/>
      <c r="D8" s="191" t="s">
        <v>44</v>
      </c>
      <c r="E8" s="191"/>
      <c r="F8" s="191"/>
      <c r="G8" s="191"/>
      <c r="H8" s="192" t="s">
        <v>45</v>
      </c>
      <c r="I8" s="192"/>
      <c r="J8" s="194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1"/>
      <c r="B9" s="202"/>
      <c r="C9" s="203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94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163" t="s">
        <v>50</v>
      </c>
      <c r="B10" s="184" t="s">
        <v>51</v>
      </c>
      <c r="C10" s="185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164"/>
      <c r="B11" s="184" t="s">
        <v>55</v>
      </c>
      <c r="C11" s="185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86" t="s">
        <v>56</v>
      </c>
      <c r="B12" s="187"/>
      <c r="C12" s="187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165"/>
      <c r="B13" s="180" t="s">
        <v>58</v>
      </c>
      <c r="C13" s="181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127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165"/>
      <c r="B14" s="180" t="s">
        <v>62</v>
      </c>
      <c r="C14" s="181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7" t="s">
        <v>63</v>
      </c>
      <c r="B15" s="178"/>
      <c r="C15" s="178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.15" customHeight="1">
      <c r="A16" s="166" t="s">
        <v>64</v>
      </c>
      <c r="B16" s="182" t="s">
        <v>65</v>
      </c>
      <c r="C16" s="183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.15" customHeight="1">
      <c r="A17" s="167"/>
      <c r="B17" s="182" t="s">
        <v>128</v>
      </c>
      <c r="C17" s="183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7" t="s">
        <v>71</v>
      </c>
      <c r="B18" s="178"/>
      <c r="C18" s="178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67"/>
      <c r="B19" s="180" t="s">
        <v>72</v>
      </c>
      <c r="C19" s="181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67"/>
      <c r="B20" s="180" t="s">
        <v>76</v>
      </c>
      <c r="C20" s="181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67"/>
      <c r="B21" s="180" t="s">
        <v>78</v>
      </c>
      <c r="C21" s="181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>
      <c r="A22" s="167"/>
      <c r="B22" s="180" t="s">
        <v>85</v>
      </c>
      <c r="C22" s="181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>
      <c r="A23" s="167"/>
      <c r="B23" s="180" t="s">
        <v>83</v>
      </c>
      <c r="C23" s="181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>
      <c r="A24" s="167"/>
      <c r="B24" s="180" t="s">
        <v>81</v>
      </c>
      <c r="C24" s="181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>
      <c r="A25" s="167"/>
      <c r="B25" s="172" t="s">
        <v>87</v>
      </c>
      <c r="C25" s="173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67"/>
      <c r="B26" s="172" t="s">
        <v>89</v>
      </c>
      <c r="C26" s="173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67"/>
      <c r="B27" s="172" t="s">
        <v>91</v>
      </c>
      <c r="C27" s="173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7" t="s">
        <v>93</v>
      </c>
      <c r="B28" s="178"/>
      <c r="C28" s="178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68" t="s">
        <v>94</v>
      </c>
      <c r="B29" s="179" t="s">
        <v>95</v>
      </c>
      <c r="C29" s="179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69"/>
      <c r="B30" s="170" t="s">
        <v>97</v>
      </c>
      <c r="C30" s="171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69"/>
      <c r="B31" s="170" t="s">
        <v>94</v>
      </c>
      <c r="C31" s="171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69"/>
      <c r="B32" s="172" t="s">
        <v>99</v>
      </c>
      <c r="C32" s="173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74"/>
      <c r="C33" s="174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>
      <c r="A35" s="175" t="s">
        <v>102</v>
      </c>
      <c r="B35" s="176"/>
      <c r="C35" s="176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.15" customHeight="1">
      <c r="A37" s="160" t="s">
        <v>104</v>
      </c>
      <c r="B37" s="161"/>
      <c r="C37" s="162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一区(威海会议)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陈佳伟</cp:lastModifiedBy>
  <cp:lastPrinted>2016-03-28T03:10:00Z</cp:lastPrinted>
  <dcterms:created xsi:type="dcterms:W3CDTF">2002-04-12T02:22:00Z</dcterms:created>
  <dcterms:modified xsi:type="dcterms:W3CDTF">2019-07-15T09:12:51Z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