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D:\康辉工作\2024年\0519  南京  伤口半年会\结算单\"/>
    </mc:Choice>
  </mc:AlternateContent>
  <xr:revisionPtr revIDLastSave="0" documentId="13_ncr:1_{F8280E93-24B2-4369-A8B9-30BFA4AB98E6}" xr6:coauthVersionLast="47" xr6:coauthVersionMax="47" xr10:uidLastSave="{00000000-0000-0000-0000-000000000000}"/>
  <bookViews>
    <workbookView xWindow="-108" yWindow="-108" windowWidth="23256" windowHeight="12456" tabRatio="693" xr2:uid="{00000000-000D-0000-FFFF-FFFF00000000}"/>
  </bookViews>
  <sheets>
    <sheet name="结算" sheetId="60" r:id="rId1"/>
    <sheet name="分房明细" sheetId="61" r:id="rId2"/>
  </sheets>
  <definedNames>
    <definedName name="_xlnm._FilterDatabase" localSheetId="1" hidden="1">分房明细!$A$1:$O$261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3" i="60" l="1"/>
  <c r="N21" i="61" l="1"/>
  <c r="N22" i="61"/>
  <c r="N31" i="61"/>
  <c r="N32" i="61"/>
  <c r="N43" i="61"/>
  <c r="N44" i="61"/>
  <c r="N52" i="61"/>
  <c r="N53" i="61"/>
  <c r="N63" i="61"/>
  <c r="N64" i="61"/>
  <c r="N71" i="61"/>
  <c r="N72" i="61"/>
  <c r="N80" i="61"/>
  <c r="N95" i="61"/>
  <c r="N96" i="61"/>
  <c r="N103" i="61"/>
  <c r="N104" i="61"/>
  <c r="N112" i="61"/>
  <c r="N127" i="61"/>
  <c r="N128" i="61"/>
  <c r="N135" i="61"/>
  <c r="N136" i="61"/>
  <c r="N144" i="61"/>
  <c r="N159" i="61"/>
  <c r="N160" i="61"/>
  <c r="N167" i="61"/>
  <c r="N168" i="61"/>
  <c r="N176" i="61"/>
  <c r="N191" i="61"/>
  <c r="N192" i="61"/>
  <c r="N199" i="61"/>
  <c r="N200" i="61"/>
  <c r="N208" i="61"/>
  <c r="N223" i="61"/>
  <c r="N224" i="61"/>
  <c r="N231" i="61"/>
  <c r="N247" i="61"/>
  <c r="N248" i="61"/>
  <c r="N256" i="61"/>
  <c r="N259" i="61"/>
  <c r="N258" i="61"/>
  <c r="N251" i="61"/>
  <c r="N250" i="61"/>
  <c r="N244" i="61"/>
  <c r="N242" i="61"/>
  <c r="N241" i="61"/>
  <c r="N236" i="61"/>
  <c r="N234" i="61"/>
  <c r="N233" i="61"/>
  <c r="N227" i="61"/>
  <c r="N225" i="61"/>
  <c r="N219" i="61"/>
  <c r="N217" i="61"/>
  <c r="N211" i="61"/>
  <c r="N209" i="61"/>
  <c r="N203" i="61"/>
  <c r="N201" i="61"/>
  <c r="N195" i="61"/>
  <c r="N193" i="61"/>
  <c r="N187" i="61"/>
  <c r="N185" i="61"/>
  <c r="N179" i="61"/>
  <c r="N177" i="61"/>
  <c r="N171" i="61"/>
  <c r="N169" i="61"/>
  <c r="N163" i="61"/>
  <c r="N161" i="61"/>
  <c r="N155" i="61"/>
  <c r="N153" i="61"/>
  <c r="N147" i="61"/>
  <c r="N145" i="61"/>
  <c r="N139" i="61"/>
  <c r="N137" i="61"/>
  <c r="N131" i="61"/>
  <c r="N129" i="61"/>
  <c r="N123" i="61"/>
  <c r="N121" i="61"/>
  <c r="N115" i="61"/>
  <c r="N113" i="61"/>
  <c r="N107" i="61"/>
  <c r="N105" i="61"/>
  <c r="N99" i="61"/>
  <c r="N97" i="61"/>
  <c r="N91" i="61"/>
  <c r="N89" i="61"/>
  <c r="N83" i="61"/>
  <c r="N81" i="61"/>
  <c r="N75" i="61"/>
  <c r="N73" i="61"/>
  <c r="N67" i="61"/>
  <c r="N65" i="61"/>
  <c r="N59" i="61"/>
  <c r="N57" i="61"/>
  <c r="N51" i="61"/>
  <c r="N49" i="61"/>
  <c r="N41" i="61"/>
  <c r="N35" i="61"/>
  <c r="N33" i="61"/>
  <c r="N27" i="61"/>
  <c r="N25" i="61"/>
  <c r="N19" i="61"/>
  <c r="N17" i="61"/>
  <c r="N232" i="61"/>
  <c r="N16" i="61"/>
  <c r="N18" i="61"/>
  <c r="N20" i="61"/>
  <c r="N23" i="61"/>
  <c r="N24" i="61"/>
  <c r="N26" i="61"/>
  <c r="N28" i="61"/>
  <c r="N29" i="61"/>
  <c r="N30" i="61"/>
  <c r="N34" i="61"/>
  <c r="N36" i="61"/>
  <c r="N37" i="61"/>
  <c r="N38" i="61"/>
  <c r="N39" i="61"/>
  <c r="N40" i="61"/>
  <c r="N42" i="61"/>
  <c r="N45" i="61"/>
  <c r="N46" i="61"/>
  <c r="N47" i="61"/>
  <c r="N48" i="61"/>
  <c r="N50" i="61"/>
  <c r="N54" i="61"/>
  <c r="N55" i="61"/>
  <c r="N56" i="61"/>
  <c r="N58" i="61"/>
  <c r="N60" i="61"/>
  <c r="N61" i="61"/>
  <c r="N62" i="61"/>
  <c r="N66" i="61"/>
  <c r="N68" i="61"/>
  <c r="N69" i="61"/>
  <c r="N70" i="61"/>
  <c r="N74" i="61"/>
  <c r="N76" i="61"/>
  <c r="N77" i="61"/>
  <c r="N78" i="61"/>
  <c r="N79" i="61"/>
  <c r="N82" i="61"/>
  <c r="N84" i="61"/>
  <c r="N85" i="61"/>
  <c r="N86" i="61"/>
  <c r="N87" i="61"/>
  <c r="N88" i="61"/>
  <c r="N90" i="61"/>
  <c r="N92" i="61"/>
  <c r="N93" i="61"/>
  <c r="N94" i="61"/>
  <c r="N98" i="61"/>
  <c r="N100" i="61"/>
  <c r="N101" i="61"/>
  <c r="N102" i="61"/>
  <c r="N106" i="61"/>
  <c r="N108" i="61"/>
  <c r="N109" i="61"/>
  <c r="N110" i="61"/>
  <c r="N111" i="61"/>
  <c r="N114" i="61"/>
  <c r="N116" i="61"/>
  <c r="N117" i="61"/>
  <c r="N118" i="61"/>
  <c r="N119" i="61"/>
  <c r="N120" i="61"/>
  <c r="N122" i="61"/>
  <c r="N124" i="61"/>
  <c r="N125" i="61"/>
  <c r="N126" i="61"/>
  <c r="N130" i="61"/>
  <c r="N132" i="61"/>
  <c r="N133" i="61"/>
  <c r="N134" i="61"/>
  <c r="N138" i="61"/>
  <c r="N140" i="61"/>
  <c r="N141" i="61"/>
  <c r="N142" i="61"/>
  <c r="N143" i="61"/>
  <c r="N146" i="61"/>
  <c r="N148" i="61"/>
  <c r="N149" i="61"/>
  <c r="N150" i="61"/>
  <c r="N151" i="61"/>
  <c r="N152" i="61"/>
  <c r="N154" i="61"/>
  <c r="N156" i="61"/>
  <c r="N157" i="61"/>
  <c r="N158" i="61"/>
  <c r="N162" i="61"/>
  <c r="N164" i="61"/>
  <c r="N165" i="61"/>
  <c r="N166" i="61"/>
  <c r="N170" i="61"/>
  <c r="N172" i="61"/>
  <c r="N173" i="61"/>
  <c r="N174" i="61"/>
  <c r="N175" i="61"/>
  <c r="N178" i="61"/>
  <c r="N180" i="61"/>
  <c r="N181" i="61"/>
  <c r="N182" i="61"/>
  <c r="N183" i="61"/>
  <c r="N184" i="61"/>
  <c r="N186" i="61"/>
  <c r="N188" i="61"/>
  <c r="N189" i="61"/>
  <c r="N190" i="61"/>
  <c r="N194" i="61"/>
  <c r="N196" i="61"/>
  <c r="N197" i="61"/>
  <c r="N198" i="61"/>
  <c r="N202" i="61"/>
  <c r="N204" i="61"/>
  <c r="N205" i="61"/>
  <c r="N206" i="61"/>
  <c r="N207" i="61"/>
  <c r="N210" i="61"/>
  <c r="N212" i="61"/>
  <c r="N213" i="61"/>
  <c r="N214" i="61"/>
  <c r="N215" i="61"/>
  <c r="N216" i="61"/>
  <c r="N218" i="61"/>
  <c r="N220" i="61"/>
  <c r="N221" i="61"/>
  <c r="N222" i="61"/>
  <c r="N226" i="61"/>
  <c r="N228" i="61"/>
  <c r="N229" i="61"/>
  <c r="N230" i="61"/>
  <c r="N235" i="61"/>
  <c r="N237" i="61"/>
  <c r="N238" i="61"/>
  <c r="N239" i="61"/>
  <c r="N240" i="61"/>
  <c r="N243" i="61"/>
  <c r="N245" i="61"/>
  <c r="N246" i="61"/>
  <c r="N249" i="61"/>
  <c r="N252" i="61"/>
  <c r="N253" i="61"/>
  <c r="N254" i="61"/>
  <c r="N255" i="61"/>
  <c r="N257" i="61"/>
  <c r="M260" i="61"/>
  <c r="N260" i="61" s="1"/>
  <c r="M261" i="61"/>
  <c r="N261" i="61" s="1"/>
  <c r="M2" i="61"/>
  <c r="N2" i="61" s="1"/>
  <c r="M3" i="61"/>
  <c r="N3" i="61" s="1"/>
  <c r="M4" i="61"/>
  <c r="N4" i="61" s="1"/>
  <c r="M5" i="61"/>
  <c r="N5" i="61" s="1"/>
  <c r="M6" i="61"/>
  <c r="N6" i="61" s="1"/>
  <c r="M7" i="61"/>
  <c r="N7" i="61" s="1"/>
  <c r="M8" i="61"/>
  <c r="N8" i="61" s="1"/>
  <c r="M9" i="61"/>
  <c r="N9" i="61" s="1"/>
  <c r="M10" i="61"/>
  <c r="N10" i="61" s="1"/>
  <c r="M11" i="61"/>
  <c r="N11" i="61" s="1"/>
  <c r="M12" i="61"/>
  <c r="M13" i="61"/>
  <c r="N13" i="61" s="1"/>
  <c r="M14" i="61"/>
  <c r="N14" i="61" s="1"/>
  <c r="N15" i="61"/>
  <c r="N12" i="61"/>
  <c r="O73" i="60"/>
  <c r="O74" i="60" s="1"/>
  <c r="G73" i="60"/>
  <c r="G74" i="60" s="1"/>
  <c r="J68" i="60"/>
  <c r="B68" i="60"/>
  <c r="O64" i="60"/>
  <c r="O62" i="60"/>
  <c r="O61" i="60"/>
  <c r="O60" i="60"/>
  <c r="O59" i="60"/>
  <c r="O58" i="60"/>
  <c r="O57" i="60"/>
  <c r="O56" i="60"/>
  <c r="G56" i="60"/>
  <c r="O55" i="60"/>
  <c r="G55" i="60"/>
  <c r="O54" i="60"/>
  <c r="G54" i="60"/>
  <c r="O53" i="60"/>
  <c r="G53" i="60"/>
  <c r="O52" i="60"/>
  <c r="G52" i="60"/>
  <c r="O50" i="60"/>
  <c r="G50" i="60"/>
  <c r="O49" i="60"/>
  <c r="G49" i="60"/>
  <c r="O48" i="60"/>
  <c r="G48" i="60"/>
  <c r="O47" i="60"/>
  <c r="J46" i="60" s="1"/>
  <c r="G47" i="60"/>
  <c r="O45" i="60"/>
  <c r="J44" i="60" s="1"/>
  <c r="G45" i="60"/>
  <c r="B44" i="60"/>
  <c r="O43" i="60"/>
  <c r="J42" i="60" s="1"/>
  <c r="G43" i="60"/>
  <c r="B42" i="60" s="1"/>
  <c r="O41" i="60"/>
  <c r="J40" i="60" s="1"/>
  <c r="G41" i="60"/>
  <c r="B40" i="60" s="1"/>
  <c r="O39" i="60"/>
  <c r="G39" i="60"/>
  <c r="O38" i="60"/>
  <c r="O37" i="60"/>
  <c r="O36" i="60"/>
  <c r="G36" i="60"/>
  <c r="O35" i="60"/>
  <c r="G35" i="60"/>
  <c r="O33" i="60"/>
  <c r="G33" i="60"/>
  <c r="O32" i="60"/>
  <c r="G32" i="60"/>
  <c r="O31" i="60"/>
  <c r="G31" i="60"/>
  <c r="O30" i="60"/>
  <c r="G30" i="60"/>
  <c r="O29" i="60"/>
  <c r="G29" i="60"/>
  <c r="O28" i="60"/>
  <c r="G28" i="60"/>
  <c r="O27" i="60"/>
  <c r="G27" i="60"/>
  <c r="O26" i="60"/>
  <c r="G26" i="60"/>
  <c r="O25" i="60"/>
  <c r="G25" i="60"/>
  <c r="O24" i="60"/>
  <c r="G24" i="60"/>
  <c r="O23" i="60"/>
  <c r="G23" i="60"/>
  <c r="O22" i="60"/>
  <c r="G22" i="60"/>
  <c r="O21" i="60"/>
  <c r="G21" i="60"/>
  <c r="O20" i="60"/>
  <c r="G20" i="60"/>
  <c r="O19" i="60"/>
  <c r="G19" i="60"/>
  <c r="O18" i="60"/>
  <c r="G18" i="60"/>
  <c r="O17" i="60"/>
  <c r="G17" i="60"/>
  <c r="O16" i="60"/>
  <c r="G16" i="60"/>
  <c r="O15" i="60"/>
  <c r="G15" i="60"/>
  <c r="O13" i="60"/>
  <c r="G13" i="60"/>
  <c r="O12" i="60"/>
  <c r="G12" i="60"/>
  <c r="O11" i="60"/>
  <c r="G11" i="60"/>
  <c r="O10" i="60"/>
  <c r="G10" i="60"/>
  <c r="J34" i="60" l="1"/>
  <c r="J9" i="60"/>
  <c r="J14" i="60"/>
  <c r="B34" i="60"/>
  <c r="B46" i="60"/>
  <c r="B51" i="60"/>
  <c r="J51" i="60"/>
  <c r="B9" i="60"/>
  <c r="B14" i="60"/>
  <c r="N263" i="61"/>
  <c r="B72" i="60"/>
  <c r="J72" i="60"/>
  <c r="C65" i="60" l="1"/>
  <c r="C66" i="60" s="1"/>
  <c r="B67" i="60" s="1"/>
  <c r="C75" i="60" s="1"/>
  <c r="K65" i="60"/>
  <c r="K66" i="60" s="1"/>
  <c r="J67" i="60" s="1"/>
  <c r="K75" i="60" s="1"/>
  <c r="K77" i="60" l="1"/>
  <c r="K76" i="60"/>
  <c r="C77" i="60"/>
  <c r="C76" i="60"/>
  <c r="C78" i="60" l="1"/>
  <c r="K78" i="60"/>
  <c r="J7" i="60" s="1"/>
  <c r="J6" i="60" s="1"/>
  <c r="C80" i="60"/>
  <c r="B7" i="60"/>
  <c r="B6" i="60" s="1"/>
  <c r="K80" i="60" l="1"/>
</calcChain>
</file>

<file path=xl/sharedStrings.xml><?xml version="1.0" encoding="utf-8"?>
<sst xmlns="http://schemas.openxmlformats.org/spreadsheetml/2006/main" count="2247" uniqueCount="450">
  <si>
    <t>M.I.C.E Cost Breakdown
会议费用细分表</t>
  </si>
  <si>
    <t>Project Name
项目名称</t>
  </si>
  <si>
    <t>Supplier Name
供应商名称</t>
  </si>
  <si>
    <t xml:space="preserve"> Quotation Date:
报价日期</t>
  </si>
  <si>
    <t>Place of Meeting:
会议举办城市</t>
  </si>
  <si>
    <t>Days of Events:
活动天数(天)</t>
  </si>
  <si>
    <t xml:space="preserve">Quotationer 报价人
</t>
  </si>
  <si>
    <t>Attendance:
参会人数(位)</t>
  </si>
  <si>
    <t>Net  cost
未税费用总计</t>
  </si>
  <si>
    <t>Total Cost with VAT:
含税费用总计:</t>
  </si>
  <si>
    <t xml:space="preserve">(If you'd like to add the new items, please insert lines in-between.)(如果您需要添加新项目，请在行中间添加.) </t>
  </si>
  <si>
    <t>Accommodation Sum
住宿成本共计</t>
  </si>
  <si>
    <t>Unit Price
单价</t>
  </si>
  <si>
    <t>Room
房间数</t>
  </si>
  <si>
    <t>Days
天数</t>
  </si>
  <si>
    <t>Total
小计</t>
  </si>
  <si>
    <t>备注</t>
  </si>
  <si>
    <t>/室/天</t>
  </si>
  <si>
    <t>Qty
数量</t>
  </si>
  <si>
    <t>EveryDays
每天</t>
  </si>
  <si>
    <t>半天</t>
  </si>
  <si>
    <t>/人</t>
  </si>
  <si>
    <t>Catering Sum
会议餐饮成本共计</t>
  </si>
  <si>
    <t>QTY
人数</t>
  </si>
  <si>
    <t>Time
次数</t>
  </si>
  <si>
    <t>Logistic Cost Sum
交通费用</t>
  </si>
  <si>
    <t>Vehicle
辆</t>
  </si>
  <si>
    <t>次</t>
  </si>
  <si>
    <r>
      <rPr>
        <b/>
        <sz val="14"/>
        <rFont val="微软雅黑"/>
        <family val="2"/>
        <charset val="134"/>
      </rPr>
      <t xml:space="preserve">保险
Insurance </t>
    </r>
  </si>
  <si>
    <t>Men
人数</t>
  </si>
  <si>
    <t>List
份</t>
  </si>
  <si>
    <t>保险
Insurance</t>
  </si>
  <si>
    <t>/人/次</t>
  </si>
  <si>
    <t>签证
Visa</t>
  </si>
  <si>
    <t>Visa</t>
  </si>
  <si>
    <t>服务人工
service Manpower</t>
  </si>
  <si>
    <t>其他要求（若有）
Other request</t>
  </si>
  <si>
    <t>净价合计1
Net price1</t>
  </si>
  <si>
    <t>住宿+会议+餐费＋交通＋签证+保险+服务人工，(不含机票）
Accommodation/Conference/Meal＋Transportion＋Visa+Insurance+service manpower(excluded airticket fee)</t>
  </si>
  <si>
    <t xml:space="preserve">服务费率Service fee % </t>
  </si>
  <si>
    <t>未税总费用合计Total cost without VAT</t>
  </si>
  <si>
    <t>Logistic Flight Cost Sum
机票交通费用</t>
  </si>
  <si>
    <t>注册费</t>
  </si>
  <si>
    <t>单价</t>
  </si>
  <si>
    <t>总计</t>
  </si>
  <si>
    <t>注册服务费</t>
  </si>
  <si>
    <t>百分比或金额</t>
  </si>
  <si>
    <t>净价总价2
Net price2</t>
  </si>
  <si>
    <t>未税总费用合计＋机票+注册
(Net price1＋Service fee＋Accompanying cost+Airticket+registration)</t>
  </si>
  <si>
    <t>含VAT 增值税发票金额（增值税默认6.00%）</t>
  </si>
  <si>
    <t>含VAT 增值税发票金额（增值税附加税0.72%）</t>
  </si>
  <si>
    <t>含税总费用合计Total cost with VAT1</t>
  </si>
  <si>
    <t>总人数
Total member</t>
  </si>
  <si>
    <t>人均费用
Per capita costs</t>
  </si>
  <si>
    <t>半天</t>
    <phoneticPr fontId="14" type="noConversion"/>
  </si>
  <si>
    <t>茶歇</t>
    <phoneticPr fontId="14" type="noConversion"/>
  </si>
  <si>
    <t>/人</t>
    <phoneticPr fontId="14" type="noConversion"/>
  </si>
  <si>
    <t>会议室合计
Meeting Room total fee</t>
    <phoneticPr fontId="14" type="noConversion"/>
  </si>
  <si>
    <t>天</t>
    <phoneticPr fontId="14" type="noConversion"/>
  </si>
  <si>
    <t>自助餐</t>
    <phoneticPr fontId="14" type="noConversion"/>
  </si>
  <si>
    <t>全团用车</t>
    <phoneticPr fontId="14" type="noConversion"/>
  </si>
  <si>
    <t>康辉集团北京国际会议展览有限公司</t>
    <phoneticPr fontId="14" type="noConversion"/>
  </si>
  <si>
    <t>南京</t>
    <phoneticPr fontId="14" type="noConversion"/>
  </si>
  <si>
    <t>耿吴茜</t>
    <phoneticPr fontId="14" type="noConversion"/>
  </si>
  <si>
    <t>全陪补助</t>
    <phoneticPr fontId="14" type="noConversion"/>
  </si>
  <si>
    <t>全陪住宿</t>
    <phoneticPr fontId="14" type="noConversion"/>
  </si>
  <si>
    <t>当地人工</t>
    <phoneticPr fontId="14" type="noConversion"/>
  </si>
  <si>
    <t>全陪大交通</t>
    <phoneticPr fontId="14" type="noConversion"/>
  </si>
  <si>
    <t>人工</t>
    <phoneticPr fontId="14" type="noConversion"/>
  </si>
  <si>
    <t>/趟</t>
    <phoneticPr fontId="14" type="noConversion"/>
  </si>
  <si>
    <t>/间</t>
    <phoneticPr fontId="14" type="noConversion"/>
  </si>
  <si>
    <t>元</t>
    <phoneticPr fontId="14" type="noConversion"/>
  </si>
  <si>
    <t>WSC MID-YEAR NSM</t>
    <phoneticPr fontId="14" type="noConversion"/>
  </si>
  <si>
    <t>单人间</t>
    <phoneticPr fontId="14" type="noConversion"/>
  </si>
  <si>
    <t xml:space="preserve">双人间 </t>
    <phoneticPr fontId="14" type="noConversion"/>
  </si>
  <si>
    <t>双人间</t>
    <phoneticPr fontId="14" type="noConversion"/>
  </si>
  <si>
    <t>5.19日晚</t>
    <phoneticPr fontId="14" type="noConversion"/>
  </si>
  <si>
    <t>5.20-5.23</t>
    <phoneticPr fontId="14" type="noConversion"/>
  </si>
  <si>
    <t>5月21日   全天会议</t>
    <phoneticPr fontId="14" type="noConversion"/>
  </si>
  <si>
    <t>5月22日   全天会议</t>
    <phoneticPr fontId="14" type="noConversion"/>
  </si>
  <si>
    <t>5月20日   全天会议</t>
    <phoneticPr fontId="14" type="noConversion"/>
  </si>
  <si>
    <t>5月23日 - 上午会议</t>
    <phoneticPr fontId="14" type="noConversion"/>
  </si>
  <si>
    <t>会议室1 茶歇</t>
    <phoneticPr fontId="14" type="noConversion"/>
  </si>
  <si>
    <t>会议室2- 茶歇</t>
    <phoneticPr fontId="14" type="noConversion"/>
  </si>
  <si>
    <t>会议室3- 茶歇</t>
    <phoneticPr fontId="14" type="noConversion"/>
  </si>
  <si>
    <t>会议室4- 茶歇</t>
    <phoneticPr fontId="14" type="noConversion"/>
  </si>
  <si>
    <t>会议室5- 茶歇</t>
    <phoneticPr fontId="14" type="noConversion"/>
  </si>
  <si>
    <t>5月19日 - 午餐</t>
    <phoneticPr fontId="14" type="noConversion"/>
  </si>
  <si>
    <t>小蜜蜂扩音器</t>
    <phoneticPr fontId="14" type="noConversion"/>
  </si>
  <si>
    <t>桌椅租赁</t>
    <phoneticPr fontId="14" type="noConversion"/>
  </si>
  <si>
    <t>天</t>
    <phoneticPr fontId="20" type="noConversion"/>
  </si>
  <si>
    <t>平米</t>
    <phoneticPr fontId="20" type="noConversion"/>
  </si>
  <si>
    <t>平米</t>
    <phoneticPr fontId="14" type="noConversion"/>
  </si>
  <si>
    <t>个</t>
    <phoneticPr fontId="20" type="noConversion"/>
  </si>
  <si>
    <t>隔断（双面背景板）</t>
    <phoneticPr fontId="14" type="noConversion"/>
  </si>
  <si>
    <t xml:space="preserve">LED  </t>
    <phoneticPr fontId="14" type="noConversion"/>
  </si>
  <si>
    <t>会场 - 扬子厅A  160平米   含LED</t>
    <phoneticPr fontId="14" type="noConversion"/>
  </si>
  <si>
    <t xml:space="preserve">会场  - 扬子大宴会厅 1100平米   </t>
    <phoneticPr fontId="14" type="noConversion"/>
  </si>
  <si>
    <t>一个圆桌，3把椅子，含运输搬运费用打包价20000元</t>
    <phoneticPr fontId="20" type="noConversion"/>
  </si>
  <si>
    <t>外出用餐</t>
    <phoneticPr fontId="20" type="noConversion"/>
  </si>
  <si>
    <t>22日全天会议</t>
    <phoneticPr fontId="20" type="noConversion"/>
  </si>
  <si>
    <t>会场-扬子贵宾厅  86平米</t>
    <phoneticPr fontId="20" type="noConversion"/>
  </si>
  <si>
    <t>元</t>
    <phoneticPr fontId="20" type="noConversion"/>
  </si>
  <si>
    <t xml:space="preserve">其他
</t>
    <phoneticPr fontId="20" type="noConversion"/>
  </si>
  <si>
    <t>4块LED   3*5预估</t>
    <phoneticPr fontId="14" type="noConversion"/>
  </si>
  <si>
    <t>3块LED   3*5预估</t>
    <phoneticPr fontId="20" type="noConversion"/>
  </si>
  <si>
    <t xml:space="preserve">会议室1- 会场 扬子大宴会厅A  266平米 </t>
    <phoneticPr fontId="14" type="noConversion"/>
  </si>
  <si>
    <t xml:space="preserve">会议室2- 会场  扬子大宴会厅C  266平米 </t>
    <phoneticPr fontId="14" type="noConversion"/>
  </si>
  <si>
    <t xml:space="preserve">会议室3- 会场   扬子大宴会厅B  568平米 </t>
    <phoneticPr fontId="14" type="noConversion"/>
  </si>
  <si>
    <t xml:space="preserve">会议室4- 会场 - 扬子A+B   240平米  </t>
    <phoneticPr fontId="14" type="noConversion"/>
  </si>
  <si>
    <t xml:space="preserve">会议室5- 会场 - 金陵+紫金  240平米 </t>
    <phoneticPr fontId="14" type="noConversion"/>
  </si>
  <si>
    <t>团建</t>
    <phoneticPr fontId="20" type="noConversion"/>
  </si>
  <si>
    <t>门票</t>
    <phoneticPr fontId="20" type="noConversion"/>
  </si>
  <si>
    <t>车辆 50座大巴车</t>
    <phoneticPr fontId="20" type="noConversion"/>
  </si>
  <si>
    <t>5月22日 - 晚餐</t>
    <phoneticPr fontId="20" type="noConversion"/>
  </si>
  <si>
    <t>/辆</t>
    <phoneticPr fontId="20" type="noConversion"/>
  </si>
  <si>
    <t>5月20日 - 13日 午餐</t>
    <phoneticPr fontId="20" type="noConversion"/>
  </si>
  <si>
    <t>行程全程用车</t>
    <phoneticPr fontId="20" type="noConversion"/>
  </si>
  <si>
    <t>牛首山+秦淮河画舫游船，145+100</t>
    <phoneticPr fontId="20" type="noConversion"/>
  </si>
  <si>
    <t>酒店工作人员</t>
    <phoneticPr fontId="14" type="noConversion"/>
  </si>
  <si>
    <t>5月20日 -</t>
    <phoneticPr fontId="20" type="noConversion"/>
  </si>
  <si>
    <t>5月21日 -</t>
  </si>
  <si>
    <t>5月22日 -</t>
  </si>
  <si>
    <t>制作物</t>
    <phoneticPr fontId="20" type="noConversion"/>
  </si>
  <si>
    <t>桌卡</t>
    <phoneticPr fontId="20" type="noConversion"/>
  </si>
  <si>
    <t>日程单页</t>
    <phoneticPr fontId="20" type="noConversion"/>
  </si>
  <si>
    <t>胸卡</t>
    <phoneticPr fontId="20" type="noConversion"/>
  </si>
  <si>
    <t>指引画架</t>
    <phoneticPr fontId="20" type="noConversion"/>
  </si>
  <si>
    <t>椅背贴</t>
    <phoneticPr fontId="20" type="noConversion"/>
  </si>
  <si>
    <t>抽签卡</t>
    <phoneticPr fontId="20" type="noConversion"/>
  </si>
  <si>
    <t>翻页器</t>
    <phoneticPr fontId="20" type="noConversion"/>
  </si>
  <si>
    <t>合影架子</t>
    <phoneticPr fontId="20" type="noConversion"/>
  </si>
  <si>
    <t>云摄影</t>
    <phoneticPr fontId="20" type="noConversion"/>
  </si>
  <si>
    <t>GL8</t>
    <phoneticPr fontId="20" type="noConversion"/>
  </si>
  <si>
    <t>现场增加</t>
    <phoneticPr fontId="20" type="noConversion"/>
  </si>
  <si>
    <t>酒店提供一块LED（20平米），其他供应商搭建</t>
    <phoneticPr fontId="14" type="noConversion"/>
  </si>
  <si>
    <t>酒店提供一块LED（15平米）</t>
    <phoneticPr fontId="14" type="noConversion"/>
  </si>
  <si>
    <t>序号</t>
  </si>
  <si>
    <t>费用分类1</t>
  </si>
  <si>
    <t>大区</t>
  </si>
  <si>
    <t>姓名</t>
  </si>
  <si>
    <t>BU</t>
  </si>
  <si>
    <t>经销商/康乐保</t>
  </si>
  <si>
    <t>入住酒店</t>
  </si>
  <si>
    <t>房型</t>
  </si>
  <si>
    <t>入住日期</t>
  </si>
  <si>
    <t>离店日期</t>
  </si>
  <si>
    <t>房号</t>
  </si>
  <si>
    <t>数量</t>
  </si>
  <si>
    <t>小计</t>
  </si>
  <si>
    <t>分房要求(special request)</t>
  </si>
  <si>
    <t>住宿</t>
    <phoneticPr fontId="23" type="noConversion"/>
  </si>
  <si>
    <t>赵伟</t>
  </si>
  <si>
    <t>WSC</t>
    <phoneticPr fontId="23" type="noConversion"/>
  </si>
  <si>
    <t>康乐保</t>
    <phoneticPr fontId="23" type="noConversion"/>
  </si>
  <si>
    <t>单间</t>
    <phoneticPr fontId="23" type="noConversion"/>
  </si>
  <si>
    <t>申小平</t>
  </si>
  <si>
    <t>张永志</t>
  </si>
  <si>
    <t>梁成学</t>
  </si>
  <si>
    <t>刘盈</t>
  </si>
  <si>
    <t>冯浩铭</t>
  </si>
  <si>
    <t>陈瑶</t>
  </si>
  <si>
    <t>杨淑芹</t>
  </si>
  <si>
    <t>杨冬冬</t>
  </si>
  <si>
    <t>刘继超</t>
  </si>
  <si>
    <t>Ian Christensen</t>
  </si>
  <si>
    <t>沈燕</t>
  </si>
  <si>
    <t>潘魁</t>
  </si>
  <si>
    <t>杨倩</t>
  </si>
  <si>
    <t>高宇竹</t>
  </si>
  <si>
    <t>王鹏鸿</t>
  </si>
  <si>
    <t>王琳琳</t>
  </si>
  <si>
    <t>黄保团</t>
  </si>
  <si>
    <t>杨荣劲</t>
  </si>
  <si>
    <t>李晓敏</t>
  </si>
  <si>
    <t>陈华枝</t>
  </si>
  <si>
    <t>刘碧</t>
  </si>
  <si>
    <t>郑雯</t>
  </si>
  <si>
    <t>吴亚芳</t>
  </si>
  <si>
    <t>李寸英</t>
  </si>
  <si>
    <t>谢丹</t>
  </si>
  <si>
    <t>董宁</t>
  </si>
  <si>
    <t>张学凡</t>
  </si>
  <si>
    <t>李彩连</t>
  </si>
  <si>
    <t>秦安平</t>
  </si>
  <si>
    <t>刘绘绘</t>
  </si>
  <si>
    <t>张旭乐</t>
  </si>
  <si>
    <t>肖杭</t>
  </si>
  <si>
    <t>沈世恒</t>
  </si>
  <si>
    <t>刘丽敏</t>
  </si>
  <si>
    <t>吴克荣</t>
  </si>
  <si>
    <t>邓秋</t>
  </si>
  <si>
    <t>徐宁馨</t>
  </si>
  <si>
    <t>陈婧</t>
  </si>
  <si>
    <t>安妮</t>
  </si>
  <si>
    <t>徐晶</t>
  </si>
  <si>
    <t>潘云云</t>
  </si>
  <si>
    <t>端和金</t>
  </si>
  <si>
    <t>寿玉</t>
  </si>
  <si>
    <t>王英杰</t>
  </si>
  <si>
    <t>王玲</t>
  </si>
  <si>
    <t>崔力豪</t>
  </si>
  <si>
    <t>杨帆</t>
  </si>
  <si>
    <t>韩浩</t>
  </si>
  <si>
    <t>尹希</t>
  </si>
  <si>
    <t>李明</t>
  </si>
  <si>
    <t>于雯</t>
  </si>
  <si>
    <t>武佳</t>
  </si>
  <si>
    <t>刘敏</t>
  </si>
  <si>
    <t>王永花</t>
  </si>
  <si>
    <t>姜源源</t>
  </si>
  <si>
    <t>段菲菲</t>
  </si>
  <si>
    <t>冯慧</t>
  </si>
  <si>
    <t>徐丹妮</t>
  </si>
  <si>
    <t>薛韩梅</t>
  </si>
  <si>
    <t>王雪</t>
  </si>
  <si>
    <t>刘宝祥</t>
  </si>
  <si>
    <t>李博</t>
  </si>
  <si>
    <t>吴飞扬</t>
  </si>
  <si>
    <t>曾小燕</t>
  </si>
  <si>
    <t>张倩</t>
  </si>
  <si>
    <t>苗海超</t>
  </si>
  <si>
    <t>李晓光</t>
  </si>
  <si>
    <t>阚颖</t>
  </si>
  <si>
    <t>黎亚飞</t>
  </si>
  <si>
    <t>金爽</t>
  </si>
  <si>
    <t>刘崴</t>
  </si>
  <si>
    <t>王禹</t>
  </si>
  <si>
    <t>朱青红</t>
  </si>
  <si>
    <t>蔡敏</t>
  </si>
  <si>
    <t>罗晓</t>
  </si>
  <si>
    <t>周磊</t>
  </si>
  <si>
    <t>张春媛</t>
  </si>
  <si>
    <t>马静静</t>
  </si>
  <si>
    <t>李超群</t>
  </si>
  <si>
    <t>曹宝龙</t>
  </si>
  <si>
    <t>熊润覃</t>
  </si>
  <si>
    <t>何岩松</t>
  </si>
  <si>
    <t>宋乐</t>
  </si>
  <si>
    <t>李敏斯</t>
  </si>
  <si>
    <t>王一美</t>
  </si>
  <si>
    <t>段俊</t>
  </si>
  <si>
    <t>梁睿</t>
  </si>
  <si>
    <t>张丽娜</t>
  </si>
  <si>
    <t>郁燕芳</t>
  </si>
  <si>
    <t>杨建贞</t>
  </si>
  <si>
    <t>钟卓伶</t>
  </si>
  <si>
    <t>吕谦瑞</t>
  </si>
  <si>
    <t>王宋彪</t>
  </si>
  <si>
    <t>李金晶</t>
  </si>
  <si>
    <t>彭阳</t>
  </si>
  <si>
    <t>赵锦芳</t>
  </si>
  <si>
    <t>习臻畅</t>
  </si>
  <si>
    <t>赵明露</t>
  </si>
  <si>
    <t>陈婧羽</t>
  </si>
  <si>
    <t>侯颖</t>
  </si>
  <si>
    <t>杨琳</t>
  </si>
  <si>
    <t>郭鑫</t>
  </si>
  <si>
    <t>黄金</t>
  </si>
  <si>
    <t>张超</t>
  </si>
  <si>
    <t>薛英菲</t>
  </si>
  <si>
    <t>温万发</t>
  </si>
  <si>
    <t>刘志勇</t>
  </si>
  <si>
    <t>彭敬</t>
  </si>
  <si>
    <t>邱枫客</t>
  </si>
  <si>
    <t>刘丽萍</t>
  </si>
  <si>
    <t>赵丽娜</t>
  </si>
  <si>
    <t>王敏</t>
  </si>
  <si>
    <t>王艾鑫</t>
  </si>
  <si>
    <t>杨涛</t>
  </si>
  <si>
    <t>倪灏</t>
  </si>
  <si>
    <t>张文</t>
  </si>
  <si>
    <t>陈亮</t>
  </si>
  <si>
    <t>官旭赟</t>
  </si>
  <si>
    <t>王金佳</t>
  </si>
  <si>
    <t>刘星星</t>
  </si>
  <si>
    <t>贺纬玲</t>
  </si>
  <si>
    <t>王菲</t>
  </si>
  <si>
    <t>冉月</t>
  </si>
  <si>
    <t>刘宗俭</t>
  </si>
  <si>
    <t>蔡玉桐</t>
  </si>
  <si>
    <t>陈荣</t>
  </si>
  <si>
    <t>韩加丽</t>
  </si>
  <si>
    <t>叶珍珍</t>
  </si>
  <si>
    <t>陈臻</t>
  </si>
  <si>
    <t>刘瑛根</t>
  </si>
  <si>
    <t>厉先国</t>
  </si>
  <si>
    <t>徐栋</t>
  </si>
  <si>
    <t>袁野</t>
  </si>
  <si>
    <t>武晓梅</t>
  </si>
  <si>
    <t>彭园</t>
  </si>
  <si>
    <t>雷胜楠</t>
  </si>
  <si>
    <t>刘思佳</t>
  </si>
  <si>
    <t>杜凤丽</t>
  </si>
  <si>
    <t>李玫</t>
  </si>
  <si>
    <t>王珊珊</t>
  </si>
  <si>
    <t>董慧</t>
  </si>
  <si>
    <t>程思贇</t>
  </si>
  <si>
    <t>莫焕萍</t>
  </si>
  <si>
    <t>廖赛</t>
  </si>
  <si>
    <t>彭翠霞</t>
  </si>
  <si>
    <t>田营营</t>
  </si>
  <si>
    <t>于海男</t>
  </si>
  <si>
    <t>张婷</t>
  </si>
  <si>
    <t>杨锐芬</t>
  </si>
  <si>
    <t>孙倩倩</t>
  </si>
  <si>
    <t>朱明辉</t>
  </si>
  <si>
    <t>童慧青</t>
  </si>
  <si>
    <t>严建华</t>
  </si>
  <si>
    <t>郑硕</t>
  </si>
  <si>
    <t>冯露</t>
  </si>
  <si>
    <t>岳媛</t>
  </si>
  <si>
    <t>韩旭</t>
  </si>
  <si>
    <t>周霭雯</t>
  </si>
  <si>
    <t>冯带</t>
  </si>
  <si>
    <t>张艳</t>
  </si>
  <si>
    <t>唐方燕</t>
  </si>
  <si>
    <t>包亮</t>
  </si>
  <si>
    <t>张恕</t>
  </si>
  <si>
    <t>叶珂</t>
  </si>
  <si>
    <t>李晨阳</t>
  </si>
  <si>
    <t>李苏昌</t>
  </si>
  <si>
    <t>游炜</t>
  </si>
  <si>
    <t>陆婧懿</t>
  </si>
  <si>
    <t>陈鑫雁</t>
  </si>
  <si>
    <t>姜璐</t>
  </si>
  <si>
    <t>孔一博</t>
  </si>
  <si>
    <t>王诚</t>
  </si>
  <si>
    <t>方鹤</t>
  </si>
  <si>
    <t>彭友多</t>
  </si>
  <si>
    <t>过喜英</t>
  </si>
  <si>
    <t>郭丽霞</t>
  </si>
  <si>
    <t>顾守艳</t>
  </si>
  <si>
    <t>郗娜娜</t>
  </si>
  <si>
    <t>郑阔</t>
  </si>
  <si>
    <t>韩雷</t>
  </si>
  <si>
    <t>朱浩</t>
  </si>
  <si>
    <t>沈建军</t>
  </si>
  <si>
    <t>刘蕴慧</t>
  </si>
  <si>
    <t>汪慧如</t>
  </si>
  <si>
    <t>孟一</t>
  </si>
  <si>
    <t>迟鑫嫣</t>
  </si>
  <si>
    <t>孟阳</t>
  </si>
  <si>
    <t>张冰冰</t>
  </si>
  <si>
    <t>潘杨政</t>
  </si>
  <si>
    <t>甘超</t>
  </si>
  <si>
    <t>姚洪翔</t>
  </si>
  <si>
    <t>冯涛</t>
  </si>
  <si>
    <t>王晓庆</t>
  </si>
  <si>
    <t>袁赫彬</t>
  </si>
  <si>
    <t>杨聪</t>
  </si>
  <si>
    <t>李超</t>
  </si>
  <si>
    <t>陈才旭</t>
  </si>
  <si>
    <t>潘安其</t>
  </si>
  <si>
    <t>吴燕</t>
  </si>
  <si>
    <t>郭晓敏</t>
  </si>
  <si>
    <t>孔旭芳</t>
  </si>
  <si>
    <t>李维</t>
  </si>
  <si>
    <t>王彦飞</t>
  </si>
  <si>
    <t>马宁</t>
  </si>
  <si>
    <t>张营</t>
  </si>
  <si>
    <t>闫宁</t>
  </si>
  <si>
    <t>徐英</t>
  </si>
  <si>
    <t>张方媛</t>
  </si>
  <si>
    <t>刘非阳</t>
  </si>
  <si>
    <t>黄涛</t>
  </si>
  <si>
    <t>胡敏</t>
  </si>
  <si>
    <t>赵宇</t>
  </si>
  <si>
    <t>张春城</t>
  </si>
  <si>
    <t>董瑞</t>
  </si>
  <si>
    <t>时立筠</t>
  </si>
  <si>
    <t>崔雪凝</t>
  </si>
  <si>
    <t>庄益奖</t>
  </si>
  <si>
    <t>刘灿</t>
  </si>
  <si>
    <t>陈茹</t>
  </si>
  <si>
    <t>阎妍</t>
  </si>
  <si>
    <t>孙立东</t>
  </si>
  <si>
    <t>曹厚宇</t>
  </si>
  <si>
    <t>刘春红</t>
  </si>
  <si>
    <t>盛惠</t>
  </si>
  <si>
    <t>岳懿</t>
  </si>
  <si>
    <t>景海彬</t>
  </si>
  <si>
    <t>李丽</t>
  </si>
  <si>
    <t>张蔚然</t>
  </si>
  <si>
    <t>张祎</t>
  </si>
  <si>
    <t>赵伟鹏</t>
  </si>
  <si>
    <t>张挺</t>
  </si>
  <si>
    <t>訾富舜</t>
  </si>
  <si>
    <t>董启程</t>
  </si>
  <si>
    <t>王阿鹏</t>
  </si>
  <si>
    <t>周丽</t>
  </si>
  <si>
    <t>范嫔嫔</t>
  </si>
  <si>
    <t>郑向龙</t>
  </si>
  <si>
    <t>邓召永</t>
  </si>
  <si>
    <t>吴兵</t>
  </si>
  <si>
    <t>耿立鹏</t>
  </si>
  <si>
    <t>李搏</t>
  </si>
  <si>
    <t>张晓贺</t>
  </si>
  <si>
    <t>焦勤勤</t>
  </si>
  <si>
    <t>李文杰</t>
  </si>
  <si>
    <t>马千</t>
  </si>
  <si>
    <t>安佳慧</t>
  </si>
  <si>
    <t>何良玉</t>
  </si>
  <si>
    <t>陈伟</t>
  </si>
  <si>
    <t>宋炯国</t>
  </si>
  <si>
    <t>蒋丹丹</t>
  </si>
  <si>
    <t>徐燕</t>
  </si>
  <si>
    <t>夏娃</t>
  </si>
  <si>
    <t>陈凯琴</t>
  </si>
  <si>
    <t>赵佳</t>
  </si>
  <si>
    <t>戈蕴琦</t>
  </si>
  <si>
    <t>中区</t>
  </si>
  <si>
    <t>MKT</t>
  </si>
  <si>
    <t>南区</t>
  </si>
  <si>
    <t>SE</t>
  </si>
  <si>
    <t>CD team</t>
  </si>
  <si>
    <t>东区</t>
  </si>
  <si>
    <t>东北区</t>
  </si>
  <si>
    <t>北区</t>
  </si>
  <si>
    <t>康辉</t>
    <phoneticPr fontId="23" type="noConversion"/>
  </si>
  <si>
    <t>耿吴茜</t>
    <phoneticPr fontId="23" type="noConversion"/>
  </si>
  <si>
    <t>张若晗</t>
    <phoneticPr fontId="23" type="noConversion"/>
  </si>
  <si>
    <t>全陪</t>
    <phoneticPr fontId="23" type="noConversion"/>
  </si>
  <si>
    <t>南京世茂滨江希尔顿酒店</t>
  </si>
  <si>
    <t>标间</t>
    <phoneticPr fontId="23" type="noConversion"/>
  </si>
  <si>
    <t>自然单女</t>
  </si>
  <si>
    <t>临时取消</t>
  </si>
  <si>
    <t>含LED，酒店投影4500流明，流明度太低，调整为LED</t>
    <phoneticPr fontId="14" type="noConversion"/>
  </si>
  <si>
    <t>现场增加每个区域备一个</t>
    <phoneticPr fontId="14" type="noConversion"/>
  </si>
  <si>
    <t>补贴性质</t>
    <phoneticPr fontId="14" type="noConversion"/>
  </si>
  <si>
    <t>实报实销</t>
    <phoneticPr fontId="14" type="noConversion"/>
  </si>
  <si>
    <t>现场增加，20日+22日分组人名卡</t>
    <phoneticPr fontId="20" type="noConversion"/>
  </si>
  <si>
    <t>现场增加.20日会议日程+21日会议日程打印</t>
    <phoneticPr fontId="20" type="noConversion"/>
  </si>
  <si>
    <t>现场增加，4个区域，每区域80个座位</t>
    <phoneticPr fontId="20" type="noConversion"/>
  </si>
  <si>
    <t>现场增加，分会场每个会场一个</t>
    <phoneticPr fontId="20" type="noConversion"/>
  </si>
  <si>
    <t>酒店-晚宴场地，现场增加</t>
    <phoneticPr fontId="14" type="noConversion"/>
  </si>
  <si>
    <t>背景板高度增加，面积增加，增加23日上午一个隔断，签到背景板
15*4m*2块，7*4m*2块+3*10m（23日上午）+3*5m（签到背景板）=221平米</t>
    <phoneticPr fontId="20" type="noConversion"/>
  </si>
  <si>
    <t>舞台地毯</t>
    <phoneticPr fontId="14" type="noConversion"/>
  </si>
  <si>
    <t>现场增加,22日会议舞台地毯</t>
    <phoneticPr fontId="20" type="noConversion"/>
  </si>
  <si>
    <t>元/个</t>
    <phoneticPr fontId="14" type="noConversion"/>
  </si>
  <si>
    <t>元/张</t>
    <phoneticPr fontId="14" type="noConversion"/>
  </si>
  <si>
    <t>元/套</t>
    <phoneticPr fontId="14" type="noConversion"/>
  </si>
  <si>
    <t>元/天</t>
    <phoneticPr fontId="14" type="noConversion"/>
  </si>
  <si>
    <t>现场增加，2机位（摄影师+云相册平台）</t>
    <phoneticPr fontId="20" type="noConversion"/>
  </si>
  <si>
    <t>地接支持文件1</t>
    <phoneticPr fontId="14" type="noConversion"/>
  </si>
  <si>
    <t>地接支持文件2</t>
    <phoneticPr fontId="14" type="noConversion"/>
  </si>
  <si>
    <t>地接支持文件3</t>
    <phoneticPr fontId="14" type="noConversion"/>
  </si>
  <si>
    <t>地接支持文件4</t>
    <phoneticPr fontId="14" type="noConversion"/>
  </si>
  <si>
    <t>地接支持文件5</t>
    <phoneticPr fontId="14" type="noConversion"/>
  </si>
  <si>
    <t>地接支持文件7</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</si>
</sst>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09]d\-mmm;@"/>
    <numFmt numFmtId="177" formatCode="0.0"/>
    <numFmt numFmtId="178" formatCode="[$-C09]dddd\,\ d\ mmmm\ yyyy;@"/>
    <numFmt numFmtId="179" formatCode="\¥#,##0.00"/>
    <numFmt numFmtId="180" formatCode="\¥#,##0.00;\¥\-#,##0.00"/>
    <numFmt numFmtId="181" formatCode="0.0%"/>
    <numFmt numFmtId="182" formatCode="[$¥-804]#,##0.00"/>
    <numFmt numFmtId="183" formatCode="[$¥-804]#,##0.00_);[Red]\([$¥-804]#,##0.00\)"/>
    <numFmt numFmtId="184" formatCode="0_ "/>
    <numFmt numFmtId="185" formatCode="[$-F400]h:mm:ss\ AM/PM"/>
    <numFmt numFmtId="186" formatCode="m&quot;月&quot;d&quot;日&quot;;@"/>
  </numFmts>
  <fonts count="24" x14ac:knownFonts="1">
    <font>
      <sz val="11"/>
      <color theme="1"/>
      <name val="宋体"/>
      <charset val="134"/>
      <scheme val="minor"/>
    </font>
    <font>
      <sz val="10"/>
      <name val="微软雅黑"/>
      <family val="2"/>
      <charset val="134"/>
    </font>
    <font>
      <b/>
      <sz val="10"/>
      <name val="微软雅黑"/>
      <family val="2"/>
      <charset val="134"/>
    </font>
    <font>
      <sz val="11"/>
      <color theme="1"/>
      <name val="微软雅黑"/>
      <family val="2"/>
      <charset val="134"/>
    </font>
    <font>
      <b/>
      <sz val="18"/>
      <name val="微软雅黑"/>
      <family val="2"/>
      <charset val="134"/>
    </font>
    <font>
      <b/>
      <sz val="14"/>
      <name val="微软雅黑"/>
      <family val="2"/>
      <charset val="134"/>
    </font>
    <font>
      <sz val="14"/>
      <name val="微软雅黑"/>
      <family val="2"/>
      <charset val="134"/>
    </font>
    <font>
      <sz val="24"/>
      <name val="微软雅黑"/>
      <family val="2"/>
      <charset val="134"/>
    </font>
    <font>
      <sz val="14"/>
      <color theme="1"/>
      <name val="微软雅黑"/>
      <family val="2"/>
      <charset val="134"/>
    </font>
    <font>
      <b/>
      <sz val="9"/>
      <name val="微软雅黑"/>
      <family val="2"/>
      <charset val="134"/>
    </font>
    <font>
      <sz val="12"/>
      <name val="宋体"/>
      <family val="3"/>
      <charset val="134"/>
    </font>
    <font>
      <sz val="11"/>
      <name val="微软雅黑"/>
      <family val="2"/>
      <charset val="134"/>
    </font>
    <font>
      <sz val="11"/>
      <color theme="1"/>
      <name val="宋体"/>
      <family val="3"/>
      <charset val="134"/>
      <scheme val="minor"/>
    </font>
    <font>
      <sz val="11"/>
      <color indexed="8"/>
      <name val="Calibri"/>
      <family val="2"/>
    </font>
    <font>
      <sz val="9"/>
      <name val="宋体"/>
      <family val="3"/>
      <charset val="134"/>
      <scheme val="minor"/>
    </font>
    <font>
      <sz val="14"/>
      <name val="微软雅黑"/>
      <family val="2"/>
      <charset val="134"/>
    </font>
    <font>
      <b/>
      <sz val="14"/>
      <name val="微软雅黑"/>
      <family val="2"/>
      <charset val="134"/>
    </font>
    <font>
      <sz val="16"/>
      <name val="微软雅黑"/>
      <family val="2"/>
      <charset val="134"/>
    </font>
    <font>
      <sz val="14"/>
      <color rgb="FFFF0000"/>
      <name val="微软雅黑"/>
      <family val="2"/>
      <charset val="134"/>
    </font>
    <font>
      <sz val="11"/>
      <color theme="1"/>
      <name val="微软雅黑"/>
      <family val="2"/>
      <charset val="134"/>
    </font>
    <font>
      <sz val="9"/>
      <name val="宋体"/>
      <family val="3"/>
      <charset val="134"/>
      <scheme val="minor"/>
    </font>
    <font>
      <sz val="11"/>
      <color rgb="FFFF0000"/>
      <name val="微软雅黑"/>
      <family val="2"/>
      <charset val="134"/>
    </font>
    <font>
      <sz val="12"/>
      <name val="宋体"/>
      <family val="3"/>
      <charset val="134"/>
    </font>
    <font>
      <sz val="9"/>
      <name val="宋体"/>
      <family val="3"/>
      <charset val="134"/>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14996795556505021"/>
        <bgColor indexed="64"/>
      </patternFill>
    </fill>
    <fill>
      <patternFill patternType="solid">
        <fgColor rgb="FFFFFF00"/>
        <bgColor indexed="64"/>
      </patternFill>
    </fill>
    <fill>
      <patternFill patternType="solid">
        <fgColor rgb="FF92D050"/>
        <bgColor indexed="64"/>
      </patternFill>
    </fill>
    <fill>
      <patternFill patternType="solid">
        <fgColor theme="8" tint="0.59999389629810485"/>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5">
    <xf numFmtId="0" fontId="0" fillId="0" borderId="0">
      <alignment vertical="center"/>
    </xf>
    <xf numFmtId="0" fontId="12" fillId="0" borderId="0"/>
    <xf numFmtId="0" fontId="10" fillId="0" borderId="0">
      <alignment horizontal="justify" vertical="justify" textRotation="127" wrapText="1"/>
      <protection hidden="1"/>
    </xf>
    <xf numFmtId="0" fontId="10" fillId="0" borderId="0">
      <alignment horizontal="justify" vertical="justify" textRotation="127" wrapText="1"/>
      <protection hidden="1"/>
    </xf>
    <xf numFmtId="0" fontId="10" fillId="0" borderId="0"/>
    <xf numFmtId="176" fontId="13" fillId="0" borderId="0">
      <alignment vertical="center"/>
    </xf>
    <xf numFmtId="0" fontId="10" fillId="0" borderId="0">
      <alignment horizontal="justify" vertical="justify" textRotation="127" wrapText="1"/>
      <protection hidden="1"/>
    </xf>
    <xf numFmtId="0" fontId="10" fillId="0" borderId="0">
      <alignment horizontal="justify" vertical="justify" textRotation="127" wrapText="1"/>
      <protection hidden="1"/>
    </xf>
    <xf numFmtId="0" fontId="10" fillId="0" borderId="0">
      <alignment horizontal="justify" vertical="justify" textRotation="127" wrapText="1"/>
      <protection hidden="1"/>
    </xf>
    <xf numFmtId="0" fontId="12" fillId="0" borderId="0"/>
    <xf numFmtId="0" fontId="12" fillId="0" borderId="0" applyBorder="0"/>
    <xf numFmtId="0" fontId="10" fillId="0" borderId="0"/>
    <xf numFmtId="176" fontId="10" fillId="0" borderId="0">
      <alignment vertical="center"/>
    </xf>
    <xf numFmtId="185" fontId="22" fillId="0" borderId="0">
      <alignment vertical="center"/>
    </xf>
    <xf numFmtId="0" fontId="22" fillId="0" borderId="0"/>
  </cellStyleXfs>
  <cellXfs count="193">
    <xf numFmtId="0" fontId="0" fillId="0" borderId="0" xfId="0">
      <alignment vertical="center"/>
    </xf>
    <xf numFmtId="0" fontId="2" fillId="0" borderId="0" xfId="4" applyFont="1" applyAlignment="1">
      <alignment vertical="top" wrapText="1"/>
    </xf>
    <xf numFmtId="0" fontId="1" fillId="0" borderId="0" xfId="4" applyFont="1" applyAlignment="1">
      <alignment vertical="top" wrapText="1"/>
    </xf>
    <xf numFmtId="177" fontId="1" fillId="0" borderId="0" xfId="4" applyNumberFormat="1" applyFont="1" applyAlignment="1">
      <alignment vertical="top" wrapText="1"/>
    </xf>
    <xf numFmtId="0" fontId="3" fillId="0" borderId="0" xfId="0" applyFont="1" applyAlignment="1">
      <alignment horizontal="left" vertical="center"/>
    </xf>
    <xf numFmtId="0" fontId="6" fillId="3" borderId="1" xfId="4" applyFont="1" applyFill="1" applyBorder="1" applyAlignment="1">
      <alignment horizontal="right" vertical="top" wrapText="1"/>
    </xf>
    <xf numFmtId="179" fontId="5" fillId="4" borderId="16" xfId="4" applyNumberFormat="1" applyFont="1" applyFill="1" applyBorder="1" applyAlignment="1">
      <alignment vertical="top" wrapText="1"/>
    </xf>
    <xf numFmtId="0" fontId="5" fillId="4" borderId="18" xfId="4" applyFont="1" applyFill="1" applyBorder="1" applyAlignment="1">
      <alignment horizontal="center" vertical="top" wrapText="1"/>
    </xf>
    <xf numFmtId="177" fontId="5" fillId="4" borderId="18" xfId="4" applyNumberFormat="1" applyFont="1" applyFill="1" applyBorder="1" applyAlignment="1">
      <alignment horizontal="center" vertical="top" wrapText="1"/>
    </xf>
    <xf numFmtId="177" fontId="5" fillId="4" borderId="17" xfId="4" applyNumberFormat="1" applyFont="1" applyFill="1" applyBorder="1" applyAlignment="1">
      <alignment horizontal="center" vertical="top" wrapText="1"/>
    </xf>
    <xf numFmtId="177" fontId="5" fillId="4" borderId="19" xfId="4" applyNumberFormat="1" applyFont="1" applyFill="1" applyBorder="1" applyAlignment="1">
      <alignment horizontal="center" vertical="top" wrapText="1"/>
    </xf>
    <xf numFmtId="179" fontId="6" fillId="0" borderId="7" xfId="4" applyNumberFormat="1" applyFont="1" applyBorder="1" applyAlignment="1">
      <alignment vertical="top" wrapText="1"/>
    </xf>
    <xf numFmtId="0" fontId="6" fillId="0" borderId="21" xfId="4" applyFont="1" applyBorder="1" applyAlignment="1">
      <alignment vertical="top" wrapText="1"/>
    </xf>
    <xf numFmtId="3" fontId="6" fillId="0" borderId="1" xfId="4" applyNumberFormat="1" applyFont="1" applyBorder="1" applyAlignment="1">
      <alignment vertical="top" wrapText="1"/>
    </xf>
    <xf numFmtId="0" fontId="6" fillId="0" borderId="6" xfId="4" applyFont="1" applyBorder="1" applyAlignment="1">
      <alignment vertical="center" wrapText="1"/>
    </xf>
    <xf numFmtId="179" fontId="5" fillId="4" borderId="21" xfId="4" applyNumberFormat="1" applyFont="1" applyFill="1" applyBorder="1" applyAlignment="1">
      <alignment vertical="top" wrapText="1"/>
    </xf>
    <xf numFmtId="0" fontId="5" fillId="4" borderId="1" xfId="4" applyFont="1" applyFill="1" applyBorder="1" applyAlignment="1">
      <alignment horizontal="center" vertical="top" wrapText="1"/>
    </xf>
    <xf numFmtId="0" fontId="5" fillId="4" borderId="0" xfId="4" applyFont="1" applyFill="1" applyAlignment="1">
      <alignment horizontal="center" vertical="top" wrapText="1"/>
    </xf>
    <xf numFmtId="177" fontId="5" fillId="4" borderId="6" xfId="4" applyNumberFormat="1" applyFont="1" applyFill="1" applyBorder="1" applyAlignment="1">
      <alignment horizontal="center" vertical="top" wrapText="1"/>
    </xf>
    <xf numFmtId="179" fontId="6" fillId="0" borderId="7" xfId="4" applyNumberFormat="1" applyFont="1" applyBorder="1" applyAlignment="1">
      <alignment vertical="center" wrapText="1"/>
    </xf>
    <xf numFmtId="0" fontId="6" fillId="0" borderId="21" xfId="4" applyFont="1" applyBorder="1" applyAlignment="1">
      <alignment vertical="center" wrapText="1"/>
    </xf>
    <xf numFmtId="3" fontId="6" fillId="0" borderId="1" xfId="4" applyNumberFormat="1" applyFont="1" applyBorder="1" applyAlignment="1">
      <alignment vertical="center" wrapText="1"/>
    </xf>
    <xf numFmtId="0" fontId="6" fillId="0" borderId="6" xfId="4" applyFont="1" applyBorder="1" applyAlignment="1">
      <alignment horizontal="left" vertical="center" wrapText="1"/>
    </xf>
    <xf numFmtId="0" fontId="6" fillId="0" borderId="6" xfId="4" applyFont="1" applyBorder="1" applyAlignment="1">
      <alignment horizontal="left" vertical="top" wrapText="1"/>
    </xf>
    <xf numFmtId="0" fontId="6" fillId="0" borderId="9" xfId="4" applyFont="1" applyBorder="1" applyAlignment="1">
      <alignment horizontal="left" vertical="center" wrapText="1"/>
    </xf>
    <xf numFmtId="177" fontId="5" fillId="4" borderId="1" xfId="4" applyNumberFormat="1" applyFont="1" applyFill="1" applyBorder="1" applyAlignment="1">
      <alignment horizontal="center" vertical="top" wrapText="1"/>
    </xf>
    <xf numFmtId="0" fontId="6" fillId="2" borderId="21" xfId="4" applyFont="1" applyFill="1" applyBorder="1" applyAlignment="1">
      <alignment vertical="top" wrapText="1"/>
    </xf>
    <xf numFmtId="3" fontId="6" fillId="2" borderId="1" xfId="4" applyNumberFormat="1" applyFont="1" applyFill="1" applyBorder="1" applyAlignment="1">
      <alignment vertical="top" wrapText="1"/>
    </xf>
    <xf numFmtId="179" fontId="6" fillId="2" borderId="7" xfId="4" applyNumberFormat="1" applyFont="1" applyFill="1" applyBorder="1" applyAlignment="1">
      <alignment vertical="top" wrapText="1"/>
    </xf>
    <xf numFmtId="0" fontId="3" fillId="0" borderId="6" xfId="0" applyFont="1" applyBorder="1" applyAlignment="1">
      <alignment horizontal="left" vertical="center"/>
    </xf>
    <xf numFmtId="177" fontId="6" fillId="2" borderId="1" xfId="4" applyNumberFormat="1" applyFont="1" applyFill="1" applyBorder="1" applyAlignment="1">
      <alignment vertical="top" wrapText="1"/>
    </xf>
    <xf numFmtId="0" fontId="6" fillId="0" borderId="20" xfId="4" applyFont="1" applyBorder="1" applyAlignment="1">
      <alignment horizontal="left" vertical="center" wrapText="1"/>
    </xf>
    <xf numFmtId="177" fontId="5" fillId="4" borderId="26" xfId="4" applyNumberFormat="1" applyFont="1" applyFill="1" applyBorder="1" applyAlignment="1">
      <alignment horizontal="center" vertical="top" wrapText="1"/>
    </xf>
    <xf numFmtId="179" fontId="6" fillId="0" borderId="22" xfId="4" applyNumberFormat="1" applyFont="1" applyBorder="1" applyAlignment="1">
      <alignment vertical="top" wrapText="1"/>
    </xf>
    <xf numFmtId="179" fontId="6" fillId="0" borderId="1" xfId="4" applyNumberFormat="1" applyFont="1" applyBorder="1" applyAlignment="1">
      <alignment vertical="top" wrapText="1"/>
    </xf>
    <xf numFmtId="0" fontId="6" fillId="0" borderId="1" xfId="4" applyFont="1" applyBorder="1" applyAlignment="1">
      <alignment vertical="top" wrapText="1"/>
    </xf>
    <xf numFmtId="179" fontId="6" fillId="4" borderId="21" xfId="4" applyNumberFormat="1" applyFont="1" applyFill="1" applyBorder="1" applyAlignment="1">
      <alignment vertical="top" wrapText="1"/>
    </xf>
    <xf numFmtId="182" fontId="6" fillId="0" borderId="7" xfId="4" applyNumberFormat="1" applyFont="1" applyBorder="1" applyAlignment="1">
      <alignment vertical="top" wrapText="1"/>
    </xf>
    <xf numFmtId="0" fontId="3" fillId="5" borderId="6" xfId="0" applyFont="1" applyFill="1" applyBorder="1" applyAlignment="1">
      <alignment horizontal="left" vertical="center"/>
    </xf>
    <xf numFmtId="179" fontId="5" fillId="5" borderId="21" xfId="4" applyNumberFormat="1" applyFont="1" applyFill="1" applyBorder="1" applyAlignment="1">
      <alignment vertical="top" wrapText="1"/>
    </xf>
    <xf numFmtId="0" fontId="5" fillId="5" borderId="1" xfId="4" applyFont="1" applyFill="1" applyBorder="1" applyAlignment="1">
      <alignment horizontal="center" vertical="top" wrapText="1"/>
    </xf>
    <xf numFmtId="177" fontId="5" fillId="5" borderId="1" xfId="4" applyNumberFormat="1" applyFont="1" applyFill="1" applyBorder="1" applyAlignment="1">
      <alignment horizontal="center" vertical="top" wrapText="1"/>
    </xf>
    <xf numFmtId="0" fontId="5" fillId="5" borderId="0" xfId="4" applyFont="1" applyFill="1" applyAlignment="1">
      <alignment vertical="top" wrapText="1"/>
    </xf>
    <xf numFmtId="0" fontId="6" fillId="0" borderId="1" xfId="4" applyFont="1" applyBorder="1" applyAlignment="1">
      <alignment vertical="center" wrapText="1"/>
    </xf>
    <xf numFmtId="177" fontId="6" fillId="0" borderId="1" xfId="4" applyNumberFormat="1" applyFont="1" applyBorder="1" applyAlignment="1">
      <alignment vertical="top" wrapText="1"/>
    </xf>
    <xf numFmtId="0" fontId="5" fillId="5" borderId="7" xfId="4" applyFont="1" applyFill="1" applyBorder="1" applyAlignment="1">
      <alignment vertical="top" wrapText="1"/>
    </xf>
    <xf numFmtId="179" fontId="5" fillId="0" borderId="27" xfId="4" applyNumberFormat="1" applyFont="1" applyBorder="1" applyAlignment="1">
      <alignment vertical="top" wrapText="1"/>
    </xf>
    <xf numFmtId="0" fontId="6" fillId="0" borderId="27" xfId="4" applyFont="1" applyBorder="1" applyAlignment="1">
      <alignment vertical="top" wrapText="1"/>
    </xf>
    <xf numFmtId="10" fontId="6" fillId="0" borderId="28" xfId="4" applyNumberFormat="1" applyFont="1" applyBorder="1" applyAlignment="1">
      <alignment vertical="top" wrapText="1"/>
    </xf>
    <xf numFmtId="182" fontId="6" fillId="0" borderId="28" xfId="4" applyNumberFormat="1" applyFont="1" applyBorder="1" applyAlignment="1">
      <alignment vertical="top" wrapText="1"/>
    </xf>
    <xf numFmtId="179" fontId="5" fillId="5" borderId="1" xfId="4" applyNumberFormat="1" applyFont="1" applyFill="1" applyBorder="1" applyAlignment="1">
      <alignment vertical="top" wrapText="1"/>
    </xf>
    <xf numFmtId="10" fontId="6" fillId="0" borderId="27" xfId="4" applyNumberFormat="1" applyFont="1" applyBorder="1" applyAlignment="1">
      <alignment vertical="top" wrapText="1"/>
    </xf>
    <xf numFmtId="9" fontId="5" fillId="5" borderId="27" xfId="4" applyNumberFormat="1" applyFont="1" applyFill="1" applyBorder="1" applyAlignment="1">
      <alignment vertical="top" wrapText="1"/>
    </xf>
    <xf numFmtId="0" fontId="6" fillId="0" borderId="30" xfId="4" applyFont="1" applyBorder="1" applyAlignment="1">
      <alignment vertical="top" wrapText="1"/>
    </xf>
    <xf numFmtId="0" fontId="3" fillId="0" borderId="31" xfId="0" applyFont="1" applyBorder="1" applyAlignment="1">
      <alignment horizontal="left" vertical="center"/>
    </xf>
    <xf numFmtId="0" fontId="9" fillId="0" borderId="0" xfId="4" applyFont="1" applyAlignment="1">
      <alignment horizontal="left" wrapText="1"/>
    </xf>
    <xf numFmtId="3" fontId="1" fillId="0" borderId="0" xfId="4" applyNumberFormat="1" applyFont="1" applyAlignment="1">
      <alignment vertical="top" wrapText="1"/>
    </xf>
    <xf numFmtId="179" fontId="1" fillId="0" borderId="0" xfId="4" applyNumberFormat="1" applyFont="1" applyAlignment="1">
      <alignment vertical="top" wrapText="1"/>
    </xf>
    <xf numFmtId="0" fontId="6" fillId="0" borderId="0" xfId="4" applyFont="1" applyAlignment="1">
      <alignment vertical="top" wrapText="1"/>
    </xf>
    <xf numFmtId="177" fontId="6" fillId="0" borderId="0" xfId="4" applyNumberFormat="1" applyFont="1" applyAlignment="1">
      <alignment vertical="top" wrapText="1"/>
    </xf>
    <xf numFmtId="0" fontId="8" fillId="0" borderId="0" xfId="0" applyFont="1" applyAlignment="1">
      <alignment horizontal="left" vertical="center"/>
    </xf>
    <xf numFmtId="0" fontId="11" fillId="0" borderId="0" xfId="4" applyFont="1" applyAlignment="1">
      <alignment vertical="top" wrapText="1"/>
    </xf>
    <xf numFmtId="177" fontId="11" fillId="0" borderId="0" xfId="4" applyNumberFormat="1" applyFont="1" applyAlignment="1">
      <alignment vertical="top" wrapText="1"/>
    </xf>
    <xf numFmtId="0" fontId="2" fillId="0" borderId="0" xfId="4" applyFont="1" applyAlignment="1">
      <alignment vertical="center" wrapText="1"/>
    </xf>
    <xf numFmtId="0" fontId="6" fillId="0" borderId="21" xfId="4" quotePrefix="1" applyFont="1" applyBorder="1" applyAlignment="1">
      <alignment vertical="top" wrapText="1"/>
    </xf>
    <xf numFmtId="0" fontId="6" fillId="0" borderId="21" xfId="4" quotePrefix="1" applyFont="1" applyBorder="1" applyAlignment="1">
      <alignment vertical="center" wrapText="1"/>
    </xf>
    <xf numFmtId="0" fontId="6" fillId="0" borderId="20" xfId="4" applyFont="1" applyBorder="1" applyAlignment="1">
      <alignment horizontal="left" vertical="top" wrapText="1"/>
    </xf>
    <xf numFmtId="0" fontId="6" fillId="0" borderId="24" xfId="4" applyFont="1" applyBorder="1" applyAlignment="1">
      <alignment horizontal="left" vertical="top" wrapText="1"/>
    </xf>
    <xf numFmtId="14" fontId="15" fillId="0" borderId="1" xfId="4" applyNumberFormat="1" applyFont="1" applyBorder="1" applyAlignment="1">
      <alignment vertical="top" wrapText="1"/>
    </xf>
    <xf numFmtId="14" fontId="15" fillId="0" borderId="21" xfId="4" applyNumberFormat="1" applyFont="1" applyBorder="1" applyAlignment="1">
      <alignment horizontal="left" vertical="center" wrapText="1"/>
    </xf>
    <xf numFmtId="0" fontId="15" fillId="0" borderId="21" xfId="4" applyFont="1" applyBorder="1" applyAlignment="1">
      <alignment vertical="center" wrapText="1"/>
    </xf>
    <xf numFmtId="14" fontId="15" fillId="0" borderId="21" xfId="4" applyNumberFormat="1" applyFont="1" applyBorder="1" applyAlignment="1">
      <alignment horizontal="left" vertical="top" wrapText="1"/>
    </xf>
    <xf numFmtId="0" fontId="5" fillId="3" borderId="5" xfId="4" applyFont="1" applyFill="1" applyBorder="1" applyAlignment="1">
      <alignment horizontal="left" vertical="top" wrapText="1"/>
    </xf>
    <xf numFmtId="0" fontId="5" fillId="3" borderId="10" xfId="4" applyFont="1" applyFill="1" applyBorder="1" applyAlignment="1">
      <alignment horizontal="left" vertical="top" wrapText="1"/>
    </xf>
    <xf numFmtId="0" fontId="5" fillId="3" borderId="15" xfId="4" applyFont="1" applyFill="1" applyBorder="1" applyAlignment="1">
      <alignment horizontal="left" vertical="top" wrapText="1"/>
    </xf>
    <xf numFmtId="0" fontId="16" fillId="3" borderId="5" xfId="4" applyFont="1" applyFill="1" applyBorder="1" applyAlignment="1">
      <alignment horizontal="left" vertical="top" wrapText="1"/>
    </xf>
    <xf numFmtId="14" fontId="15" fillId="0" borderId="5" xfId="4" applyNumberFormat="1" applyFont="1" applyBorder="1" applyAlignment="1">
      <alignment horizontal="left" vertical="center" wrapText="1"/>
    </xf>
    <xf numFmtId="0" fontId="6" fillId="0" borderId="5" xfId="4" applyFont="1" applyBorder="1" applyAlignment="1">
      <alignment horizontal="left" vertical="top" wrapText="1"/>
    </xf>
    <xf numFmtId="0" fontId="6" fillId="0" borderId="10" xfId="4" applyFont="1" applyBorder="1" applyAlignment="1">
      <alignment horizontal="left" vertical="top" wrapText="1"/>
    </xf>
    <xf numFmtId="0" fontId="6" fillId="0" borderId="0" xfId="4" applyFont="1" applyAlignment="1">
      <alignment horizontal="left" vertical="top" wrapText="1"/>
    </xf>
    <xf numFmtId="0" fontId="11" fillId="0" borderId="0" xfId="4" applyFont="1" applyAlignment="1">
      <alignment horizontal="left" vertical="top" wrapText="1"/>
    </xf>
    <xf numFmtId="0" fontId="2" fillId="0" borderId="0" xfId="4" applyFont="1" applyAlignment="1">
      <alignment horizontal="left" vertical="top" wrapText="1"/>
    </xf>
    <xf numFmtId="14" fontId="15" fillId="0" borderId="1" xfId="4" applyNumberFormat="1" applyFont="1" applyBorder="1" applyAlignment="1">
      <alignment horizontal="left" vertical="center" wrapText="1"/>
    </xf>
    <xf numFmtId="179" fontId="6" fillId="2" borderId="7" xfId="4" applyNumberFormat="1" applyFont="1" applyFill="1" applyBorder="1" applyAlignment="1">
      <alignment vertical="center" wrapText="1"/>
    </xf>
    <xf numFmtId="0" fontId="6" fillId="2" borderId="21" xfId="4" applyFont="1" applyFill="1" applyBorder="1" applyAlignment="1">
      <alignment vertical="center" wrapText="1"/>
    </xf>
    <xf numFmtId="3" fontId="6" fillId="2" borderId="1" xfId="4" applyNumberFormat="1" applyFont="1" applyFill="1" applyBorder="1" applyAlignment="1">
      <alignment vertical="center" wrapText="1"/>
    </xf>
    <xf numFmtId="177" fontId="6" fillId="2" borderId="1" xfId="4" applyNumberFormat="1" applyFont="1" applyFill="1" applyBorder="1" applyAlignment="1">
      <alignment vertical="center" wrapText="1"/>
    </xf>
    <xf numFmtId="181" fontId="17" fillId="0" borderId="1" xfId="4" applyNumberFormat="1" applyFont="1" applyBorder="1" applyAlignment="1">
      <alignment vertical="top" wrapText="1"/>
    </xf>
    <xf numFmtId="0" fontId="15" fillId="0" borderId="1" xfId="4" applyFont="1" applyBorder="1" applyAlignment="1">
      <alignment horizontal="center" vertical="center" wrapText="1"/>
    </xf>
    <xf numFmtId="0" fontId="15" fillId="0" borderId="6" xfId="4" applyFont="1" applyBorder="1" applyAlignment="1">
      <alignment vertical="center" wrapText="1"/>
    </xf>
    <xf numFmtId="179" fontId="15" fillId="2" borderId="21" xfId="4" applyNumberFormat="1" applyFont="1" applyFill="1" applyBorder="1" applyAlignment="1">
      <alignment vertical="top" wrapText="1"/>
    </xf>
    <xf numFmtId="0" fontId="15" fillId="0" borderId="21" xfId="4" applyFont="1" applyBorder="1" applyAlignment="1">
      <alignment vertical="top" wrapText="1"/>
    </xf>
    <xf numFmtId="179" fontId="15" fillId="0" borderId="1" xfId="4" applyNumberFormat="1" applyFont="1" applyBorder="1" applyAlignment="1">
      <alignment vertical="top" wrapText="1"/>
    </xf>
    <xf numFmtId="179" fontId="15" fillId="0" borderId="21" xfId="4" applyNumberFormat="1" applyFont="1" applyBorder="1" applyAlignment="1">
      <alignment vertical="top" wrapText="1"/>
    </xf>
    <xf numFmtId="0" fontId="18" fillId="0" borderId="6" xfId="4" applyFont="1" applyBorder="1" applyAlignment="1">
      <alignment vertical="top" wrapText="1"/>
    </xf>
    <xf numFmtId="0" fontId="15" fillId="0" borderId="21" xfId="4" quotePrefix="1" applyFont="1" applyBorder="1" applyAlignment="1">
      <alignment vertical="top" wrapText="1"/>
    </xf>
    <xf numFmtId="0" fontId="19" fillId="0" borderId="6" xfId="0" applyFont="1" applyBorder="1" applyAlignment="1">
      <alignment horizontal="left" vertical="center"/>
    </xf>
    <xf numFmtId="180" fontId="6" fillId="0" borderId="7" xfId="4" applyNumberFormat="1" applyFont="1" applyBorder="1" applyAlignment="1">
      <alignment vertical="top" wrapText="1"/>
    </xf>
    <xf numFmtId="14" fontId="15" fillId="2" borderId="5" xfId="4" applyNumberFormat="1" applyFont="1" applyFill="1" applyBorder="1" applyAlignment="1">
      <alignment horizontal="left" vertical="center" wrapText="1"/>
    </xf>
    <xf numFmtId="179" fontId="15" fillId="0" borderId="7" xfId="4" applyNumberFormat="1" applyFont="1" applyBorder="1" applyAlignment="1">
      <alignment vertical="center" wrapText="1"/>
    </xf>
    <xf numFmtId="14" fontId="6" fillId="0" borderId="24" xfId="4" applyNumberFormat="1" applyFont="1" applyBorder="1" applyAlignment="1">
      <alignment horizontal="left" vertical="center" wrapText="1"/>
    </xf>
    <xf numFmtId="14" fontId="6" fillId="0" borderId="21" xfId="4" applyNumberFormat="1" applyFont="1" applyBorder="1" applyAlignment="1">
      <alignment horizontal="left" vertical="center" wrapText="1"/>
    </xf>
    <xf numFmtId="179" fontId="6" fillId="0" borderId="7" xfId="4" applyNumberFormat="1" applyFont="1" applyBorder="1" applyAlignment="1">
      <alignment horizontal="right" vertical="top" wrapText="1"/>
    </xf>
    <xf numFmtId="179" fontId="6" fillId="0" borderId="21" xfId="4" applyNumberFormat="1" applyFont="1" applyBorder="1" applyAlignment="1">
      <alignment vertical="top" wrapText="1"/>
    </xf>
    <xf numFmtId="0" fontId="15" fillId="0" borderId="1" xfId="4" quotePrefix="1" applyFont="1" applyBorder="1" applyAlignment="1">
      <alignment vertical="top" wrapText="1"/>
    </xf>
    <xf numFmtId="0" fontId="6" fillId="0" borderId="1" xfId="4" quotePrefix="1" applyFont="1" applyBorder="1" applyAlignment="1">
      <alignment vertical="top" wrapText="1"/>
    </xf>
    <xf numFmtId="14" fontId="6" fillId="0" borderId="21" xfId="4" applyNumberFormat="1" applyFont="1" applyBorder="1" applyAlignment="1">
      <alignment horizontal="left" vertical="top" wrapText="1"/>
    </xf>
    <xf numFmtId="0" fontId="18" fillId="0" borderId="6" xfId="4" applyFont="1" applyBorder="1" applyAlignment="1">
      <alignment horizontal="left" vertical="center" wrapText="1"/>
    </xf>
    <xf numFmtId="0" fontId="21" fillId="0" borderId="6" xfId="0" applyFont="1" applyBorder="1" applyAlignment="1">
      <alignment horizontal="left" vertical="center"/>
    </xf>
    <xf numFmtId="14" fontId="6" fillId="0" borderId="5" xfId="4" applyNumberFormat="1" applyFont="1" applyBorder="1" applyAlignment="1">
      <alignment horizontal="left" vertical="center" wrapText="1"/>
    </xf>
    <xf numFmtId="14" fontId="15" fillId="0" borderId="20" xfId="4" applyNumberFormat="1" applyFont="1" applyBorder="1" applyAlignment="1">
      <alignment vertical="center" wrapText="1"/>
    </xf>
    <xf numFmtId="14" fontId="15" fillId="0" borderId="24" xfId="4" applyNumberFormat="1" applyFont="1" applyBorder="1" applyAlignment="1">
      <alignment vertical="center" wrapText="1"/>
    </xf>
    <xf numFmtId="179" fontId="6" fillId="6" borderId="7" xfId="4" applyNumberFormat="1" applyFont="1" applyFill="1" applyBorder="1" applyAlignment="1">
      <alignment vertical="center" wrapText="1"/>
    </xf>
    <xf numFmtId="179" fontId="6" fillId="6" borderId="7" xfId="4" applyNumberFormat="1" applyFont="1" applyFill="1" applyBorder="1" applyAlignment="1">
      <alignment vertical="top" wrapText="1"/>
    </xf>
    <xf numFmtId="179" fontId="6" fillId="6" borderId="1" xfId="4" applyNumberFormat="1" applyFont="1" applyFill="1" applyBorder="1" applyAlignment="1">
      <alignment vertical="top" wrapText="1"/>
    </xf>
    <xf numFmtId="14" fontId="6" fillId="0" borderId="21" xfId="4" applyNumberFormat="1" applyFont="1" applyBorder="1" applyAlignment="1">
      <alignment horizontal="center" vertical="center" wrapText="1"/>
    </xf>
    <xf numFmtId="0" fontId="6" fillId="0" borderId="8" xfId="4" quotePrefix="1" applyFont="1" applyBorder="1" applyAlignment="1">
      <alignment vertical="top" wrapText="1"/>
    </xf>
    <xf numFmtId="3" fontId="6" fillId="0" borderId="8" xfId="4" applyNumberFormat="1" applyFont="1" applyBorder="1" applyAlignment="1">
      <alignment vertical="top" wrapText="1"/>
    </xf>
    <xf numFmtId="0" fontId="6" fillId="0" borderId="8" xfId="4" applyFont="1" applyBorder="1" applyAlignment="1">
      <alignment vertical="top" wrapText="1"/>
    </xf>
    <xf numFmtId="179" fontId="6" fillId="0" borderId="8" xfId="4" applyNumberFormat="1" applyFont="1" applyBorder="1" applyAlignment="1">
      <alignment vertical="top" wrapText="1"/>
    </xf>
    <xf numFmtId="0" fontId="21" fillId="0" borderId="7" xfId="0" applyFont="1" applyBorder="1" applyAlignment="1">
      <alignment horizontal="left" vertical="center"/>
    </xf>
    <xf numFmtId="179" fontId="6" fillId="2" borderId="21" xfId="4" applyNumberFormat="1" applyFont="1" applyFill="1" applyBorder="1" applyAlignment="1">
      <alignment vertical="top" wrapText="1"/>
    </xf>
    <xf numFmtId="179" fontId="6" fillId="7" borderId="1" xfId="4" applyNumberFormat="1" applyFont="1" applyFill="1" applyBorder="1" applyAlignment="1">
      <alignment vertical="top" wrapText="1"/>
    </xf>
    <xf numFmtId="0" fontId="2" fillId="7" borderId="1" xfId="10" applyFont="1" applyFill="1" applyBorder="1" applyAlignment="1">
      <alignment horizontal="center" vertical="center"/>
    </xf>
    <xf numFmtId="185" fontId="2" fillId="7" borderId="1" xfId="13" applyFont="1" applyFill="1" applyBorder="1" applyAlignment="1">
      <alignment horizontal="center" vertical="center"/>
    </xf>
    <xf numFmtId="186" fontId="2" fillId="7" borderId="1" xfId="13" applyNumberFormat="1" applyFont="1" applyFill="1" applyBorder="1" applyAlignment="1">
      <alignment horizontal="center" vertical="center"/>
    </xf>
    <xf numFmtId="186" fontId="2" fillId="8" borderId="1" xfId="14" applyNumberFormat="1" applyFont="1" applyFill="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186" fontId="3" fillId="2" borderId="1" xfId="0" applyNumberFormat="1" applyFont="1" applyFill="1" applyBorder="1" applyAlignment="1">
      <alignment horizontal="center" vertical="center"/>
    </xf>
    <xf numFmtId="0" fontId="3" fillId="0" borderId="1" xfId="0" applyFont="1" applyBorder="1" applyAlignment="1">
      <alignment horizontal="left" vertical="center"/>
    </xf>
    <xf numFmtId="0" fontId="21" fillId="0" borderId="6" xfId="0" applyFont="1" applyBorder="1" applyAlignment="1">
      <alignment horizontal="left" vertical="center" wrapText="1"/>
    </xf>
    <xf numFmtId="179" fontId="15" fillId="0" borderId="21" xfId="4" applyNumberFormat="1" applyFont="1" applyBorder="1" applyAlignment="1">
      <alignment vertical="center" wrapText="1"/>
    </xf>
    <xf numFmtId="179" fontId="6" fillId="0" borderId="1" xfId="4" applyNumberFormat="1" applyFont="1" applyBorder="1" applyAlignment="1">
      <alignment vertical="center" wrapText="1"/>
    </xf>
    <xf numFmtId="0" fontId="15" fillId="0" borderId="1" xfId="4" quotePrefix="1" applyFont="1" applyBorder="1" applyAlignment="1">
      <alignment vertical="center" wrapText="1"/>
    </xf>
    <xf numFmtId="179" fontId="6" fillId="7" borderId="7" xfId="4" applyNumberFormat="1" applyFont="1" applyFill="1" applyBorder="1" applyAlignment="1">
      <alignment vertical="top" wrapText="1"/>
    </xf>
    <xf numFmtId="179" fontId="6" fillId="7" borderId="1" xfId="4" applyNumberFormat="1" applyFont="1" applyFill="1" applyBorder="1" applyAlignment="1">
      <alignment vertical="center" wrapText="1"/>
    </xf>
    <xf numFmtId="179" fontId="6" fillId="7" borderId="7" xfId="4" applyNumberFormat="1" applyFont="1" applyFill="1" applyBorder="1" applyAlignment="1">
      <alignment vertical="center" wrapText="1"/>
    </xf>
    <xf numFmtId="184" fontId="6" fillId="0" borderId="1" xfId="4" applyNumberFormat="1" applyFont="1" applyBorder="1" applyAlignment="1">
      <alignment horizontal="right" vertical="top" wrapText="1"/>
    </xf>
    <xf numFmtId="184" fontId="6" fillId="0" borderId="1" xfId="4" applyNumberFormat="1" applyFont="1" applyBorder="1" applyAlignment="1">
      <alignment vertical="top" wrapText="1"/>
    </xf>
    <xf numFmtId="184" fontId="6" fillId="0" borderId="7" xfId="4" applyNumberFormat="1" applyFont="1" applyBorder="1" applyAlignment="1">
      <alignment vertical="top" wrapText="1"/>
    </xf>
    <xf numFmtId="183" fontId="6" fillId="0" borderId="11" xfId="4" applyNumberFormat="1" applyFont="1" applyBorder="1" applyAlignment="1">
      <alignment horizontal="right" vertical="top" wrapText="1"/>
    </xf>
    <xf numFmtId="183" fontId="6" fillId="0" borderId="12" xfId="4" applyNumberFormat="1" applyFont="1" applyBorder="1" applyAlignment="1">
      <alignment vertical="top" wrapText="1"/>
    </xf>
    <xf numFmtId="183" fontId="6" fillId="0" borderId="28" xfId="4" applyNumberFormat="1" applyFont="1" applyBorder="1" applyAlignment="1">
      <alignment horizontal="right" vertical="top" wrapText="1"/>
    </xf>
    <xf numFmtId="183" fontId="6" fillId="0" borderId="29" xfId="4" applyNumberFormat="1" applyFont="1" applyBorder="1" applyAlignment="1">
      <alignment vertical="top" wrapText="1"/>
    </xf>
    <xf numFmtId="183" fontId="5" fillId="5" borderId="28" xfId="4" applyNumberFormat="1" applyFont="1" applyFill="1" applyBorder="1" applyAlignment="1">
      <alignment horizontal="right" vertical="top" wrapText="1"/>
    </xf>
    <xf numFmtId="183" fontId="5" fillId="5" borderId="29" xfId="4" applyNumberFormat="1" applyFont="1" applyFill="1" applyBorder="1" applyAlignment="1">
      <alignment vertical="top" wrapText="1"/>
    </xf>
    <xf numFmtId="0" fontId="5" fillId="5" borderId="7" xfId="4" applyFont="1" applyFill="1" applyBorder="1" applyAlignment="1">
      <alignment horizontal="center" vertical="top" wrapText="1"/>
    </xf>
    <xf numFmtId="0" fontId="5" fillId="5" borderId="21" xfId="4" applyFont="1" applyFill="1" applyBorder="1" applyAlignment="1">
      <alignment horizontal="center" vertical="top" wrapText="1"/>
    </xf>
    <xf numFmtId="180" fontId="5" fillId="5" borderId="1" xfId="4" applyNumberFormat="1" applyFont="1" applyFill="1" applyBorder="1" applyAlignment="1">
      <alignment horizontal="right" vertical="top" wrapText="1"/>
    </xf>
    <xf numFmtId="0" fontId="5" fillId="5" borderId="1" xfId="4" applyFont="1" applyFill="1" applyBorder="1" applyAlignment="1">
      <alignment horizontal="right" vertical="top" wrapText="1"/>
    </xf>
    <xf numFmtId="0" fontId="6" fillId="5" borderId="1" xfId="4" applyFont="1" applyFill="1" applyBorder="1" applyAlignment="1">
      <alignment horizontal="right" vertical="top" wrapText="1"/>
    </xf>
    <xf numFmtId="0" fontId="6" fillId="5" borderId="7" xfId="4" applyFont="1" applyFill="1" applyBorder="1" applyAlignment="1">
      <alignment horizontal="right" vertical="top" wrapText="1"/>
    </xf>
    <xf numFmtId="179" fontId="5" fillId="4" borderId="7" xfId="4" applyNumberFormat="1" applyFont="1" applyFill="1" applyBorder="1" applyAlignment="1">
      <alignment horizontal="right" vertical="top" wrapText="1"/>
    </xf>
    <xf numFmtId="179" fontId="5" fillId="4" borderId="8" xfId="4" applyNumberFormat="1" applyFont="1" applyFill="1" applyBorder="1" applyAlignment="1">
      <alignment horizontal="right" vertical="top" wrapText="1"/>
    </xf>
    <xf numFmtId="182" fontId="6" fillId="0" borderId="7" xfId="4" applyNumberFormat="1" applyFont="1" applyBorder="1" applyAlignment="1">
      <alignment vertical="top" wrapText="1"/>
    </xf>
    <xf numFmtId="182" fontId="6" fillId="0" borderId="8" xfId="4" applyNumberFormat="1" applyFont="1" applyBorder="1" applyAlignment="1">
      <alignment vertical="top" wrapText="1"/>
    </xf>
    <xf numFmtId="0" fontId="6" fillId="0" borderId="8" xfId="4" applyFont="1" applyBorder="1" applyAlignment="1">
      <alignment horizontal="right" vertical="top" wrapText="1"/>
    </xf>
    <xf numFmtId="0" fontId="5" fillId="4" borderId="7" xfId="4" applyFont="1" applyFill="1" applyBorder="1" applyAlignment="1">
      <alignment horizontal="center" vertical="top" wrapText="1"/>
    </xf>
    <xf numFmtId="0" fontId="5" fillId="4" borderId="21" xfId="4" applyFont="1" applyFill="1" applyBorder="1" applyAlignment="1">
      <alignment horizontal="center" vertical="top" wrapText="1"/>
    </xf>
    <xf numFmtId="14" fontId="6" fillId="0" borderId="1" xfId="4" applyNumberFormat="1" applyFont="1" applyBorder="1" applyAlignment="1">
      <alignment horizontal="center" vertical="center" wrapText="1"/>
    </xf>
    <xf numFmtId="14" fontId="15" fillId="0" borderId="32" xfId="4" applyNumberFormat="1" applyFont="1" applyBorder="1" applyAlignment="1">
      <alignment horizontal="left" vertical="center" wrapText="1"/>
    </xf>
    <xf numFmtId="14" fontId="15" fillId="0" borderId="33" xfId="4" applyNumberFormat="1" applyFont="1" applyBorder="1" applyAlignment="1">
      <alignment horizontal="left" vertical="center" wrapText="1"/>
    </xf>
    <xf numFmtId="14" fontId="15" fillId="0" borderId="26" xfId="4" applyNumberFormat="1" applyFont="1" applyBorder="1" applyAlignment="1">
      <alignment horizontal="left" vertical="center" wrapText="1"/>
    </xf>
    <xf numFmtId="14" fontId="15" fillId="0" borderId="20" xfId="4" applyNumberFormat="1" applyFont="1" applyBorder="1" applyAlignment="1">
      <alignment horizontal="left" vertical="center" wrapText="1"/>
    </xf>
    <xf numFmtId="14" fontId="15" fillId="0" borderId="24" xfId="4" applyNumberFormat="1" applyFont="1" applyBorder="1" applyAlignment="1">
      <alignment horizontal="left" vertical="center" wrapText="1"/>
    </xf>
    <xf numFmtId="14" fontId="15" fillId="0" borderId="25" xfId="4" applyNumberFormat="1" applyFont="1" applyBorder="1" applyAlignment="1">
      <alignment horizontal="left" vertical="center" wrapText="1"/>
    </xf>
    <xf numFmtId="0" fontId="5" fillId="4" borderId="22" xfId="4" applyFont="1" applyFill="1" applyBorder="1" applyAlignment="1">
      <alignment horizontal="center" vertical="top" wrapText="1"/>
    </xf>
    <xf numFmtId="0" fontId="5" fillId="4" borderId="23" xfId="4" applyFont="1" applyFill="1" applyBorder="1" applyAlignment="1">
      <alignment horizontal="center" vertical="top" wrapText="1"/>
    </xf>
    <xf numFmtId="179" fontId="7" fillId="0" borderId="11" xfId="4" applyNumberFormat="1" applyFont="1" applyBorder="1" applyAlignment="1">
      <alignment horizontal="right" vertical="top" wrapText="1"/>
    </xf>
    <xf numFmtId="179" fontId="7" fillId="0" borderId="12" xfId="4" applyNumberFormat="1" applyFont="1" applyBorder="1" applyAlignment="1">
      <alignment horizontal="right" vertical="top" wrapText="1"/>
    </xf>
    <xf numFmtId="179" fontId="7" fillId="0" borderId="13" xfId="4" applyNumberFormat="1" applyFont="1" applyBorder="1" applyAlignment="1">
      <alignment horizontal="right" vertical="top" wrapText="1"/>
    </xf>
    <xf numFmtId="0" fontId="6" fillId="0" borderId="14" xfId="4" applyFont="1" applyBorder="1" applyAlignment="1">
      <alignment horizontal="left" vertical="center" wrapText="1"/>
    </xf>
    <xf numFmtId="0" fontId="6" fillId="0" borderId="0" xfId="4" applyFont="1" applyAlignment="1">
      <alignment horizontal="left" vertical="center" wrapText="1"/>
    </xf>
    <xf numFmtId="0" fontId="5" fillId="4" borderId="17" xfId="4" applyFont="1" applyFill="1" applyBorder="1" applyAlignment="1">
      <alignment horizontal="center" vertical="top" wrapText="1"/>
    </xf>
    <xf numFmtId="0" fontId="5" fillId="4" borderId="16" xfId="4" applyFont="1" applyFill="1" applyBorder="1" applyAlignment="1">
      <alignment horizontal="center" vertical="top" wrapText="1"/>
    </xf>
    <xf numFmtId="0" fontId="6" fillId="0" borderId="1"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wrapText="1"/>
    </xf>
    <xf numFmtId="0" fontId="6" fillId="0" borderId="8" xfId="4" applyFont="1" applyBorder="1" applyAlignment="1">
      <alignment horizontal="center" vertical="center" wrapText="1"/>
    </xf>
    <xf numFmtId="0" fontId="6" fillId="0" borderId="9" xfId="4" applyFont="1" applyBorder="1" applyAlignment="1">
      <alignment horizontal="center" vertical="center" wrapText="1"/>
    </xf>
    <xf numFmtId="179" fontId="7" fillId="0" borderId="7" xfId="4" applyNumberFormat="1" applyFont="1" applyBorder="1" applyAlignment="1">
      <alignment horizontal="right" vertical="top" wrapText="1"/>
    </xf>
    <xf numFmtId="179" fontId="7" fillId="0" borderId="8" xfId="4" applyNumberFormat="1" applyFont="1" applyBorder="1" applyAlignment="1">
      <alignment horizontal="right" vertical="top" wrapText="1"/>
    </xf>
    <xf numFmtId="179" fontId="7" fillId="0" borderId="9" xfId="4" applyNumberFormat="1" applyFont="1" applyBorder="1" applyAlignment="1">
      <alignment horizontal="right" vertical="top" wrapText="1"/>
    </xf>
    <xf numFmtId="0" fontId="4" fillId="0" borderId="2" xfId="4" applyFont="1" applyBorder="1" applyAlignment="1">
      <alignment horizontal="center" vertical="center" wrapText="1"/>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15" fillId="0" borderId="1" xfId="4" applyFont="1" applyBorder="1" applyAlignment="1">
      <alignment horizontal="center" vertical="center" wrapText="1"/>
    </xf>
    <xf numFmtId="178" fontId="6" fillId="0" borderId="1" xfId="4" applyNumberFormat="1" applyFont="1" applyBorder="1" applyAlignment="1">
      <alignment horizontal="center" vertical="center" wrapText="1"/>
    </xf>
    <xf numFmtId="178" fontId="6" fillId="0" borderId="6" xfId="4" applyNumberFormat="1" applyFont="1" applyBorder="1" applyAlignment="1">
      <alignment horizontal="center" vertical="center" wrapText="1"/>
    </xf>
    <xf numFmtId="0" fontId="12" fillId="0" borderId="0" xfId="0" applyFont="1">
      <alignment vertical="center"/>
    </xf>
    <xf numFmtId="179" fontId="18" fillId="7" borderId="1" xfId="4" applyNumberFormat="1" applyFont="1" applyFill="1" applyBorder="1" applyAlignment="1">
      <alignment vertical="top" wrapText="1"/>
    </xf>
  </cellXfs>
  <cellStyles count="15">
    <cellStyle name="Normal" xfId="1" xr:uid="{00000000-0005-0000-0000-000031000000}"/>
    <cellStyle name="Normal 7 2 3" xfId="2" xr:uid="{00000000-0005-0000-0000-000032000000}"/>
    <cellStyle name="常规" xfId="0" builtinId="0"/>
    <cellStyle name="常规 11 3" xfId="13" xr:uid="{36FD4C1D-9232-4077-8C06-F0FD4EAF8E5F}"/>
    <cellStyle name="常规 12 3" xfId="3" xr:uid="{00000000-0005-0000-0000-000033000000}"/>
    <cellStyle name="常规 2" xfId="4" xr:uid="{00000000-0005-0000-0000-000034000000}"/>
    <cellStyle name="常规 2 2" xfId="5" xr:uid="{00000000-0005-0000-0000-000035000000}"/>
    <cellStyle name="常规 2 3" xfId="14" xr:uid="{47FEC21C-8C0E-4E4A-B920-F7E9FCBF4F20}"/>
    <cellStyle name="常规 2 4" xfId="6" xr:uid="{00000000-0005-0000-0000-000036000000}"/>
    <cellStyle name="常规 2 4 2" xfId="7" xr:uid="{00000000-0005-0000-0000-000037000000}"/>
    <cellStyle name="常规 2 4 2 3" xfId="8" xr:uid="{00000000-0005-0000-0000-000038000000}"/>
    <cellStyle name="常规 3" xfId="9" xr:uid="{00000000-0005-0000-0000-000039000000}"/>
    <cellStyle name="常规 3 2" xfId="10" xr:uid="{00000000-0005-0000-0000-00003A000000}"/>
    <cellStyle name="常规 4" xfId="11" xr:uid="{00000000-0005-0000-0000-00003B000000}"/>
    <cellStyle name="常规 5" xfId="12" xr:uid="{00000000-0005-0000-0000-00003C000000}"/>
  </cellStyles>
  <dxfs count="0"/>
  <tableStyles count="0" defaultTableStyle="TableStyleMedium2" defaultPivotStyle="PivotStyleLight16"/>
  <colors>
    <mruColors>
      <color rgb="FF00B050"/>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631826</xdr:colOff>
      <xdr:row>0</xdr:row>
      <xdr:rowOff>129225</xdr:rowOff>
    </xdr:from>
    <xdr:to>
      <xdr:col>0</xdr:col>
      <xdr:colOff>3367406</xdr:colOff>
      <xdr:row>0</xdr:row>
      <xdr:rowOff>741994</xdr:rowOff>
    </xdr:to>
    <xdr:pic>
      <xdr:nvPicPr>
        <xdr:cNvPr id="2" name="logo1">
          <a:extLst>
            <a:ext uri="{FF2B5EF4-FFF2-40B4-BE49-F238E27FC236}">
              <a16:creationId xmlns:a16="http://schemas.microsoft.com/office/drawing/2014/main" id="{A558941F-4B6F-4FC8-9EC8-B8AEF783D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1826" y="129225"/>
          <a:ext cx="2735580" cy="612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631826</xdr:colOff>
      <xdr:row>0</xdr:row>
      <xdr:rowOff>129225</xdr:rowOff>
    </xdr:from>
    <xdr:to>
      <xdr:col>8</xdr:col>
      <xdr:colOff>3367406</xdr:colOff>
      <xdr:row>0</xdr:row>
      <xdr:rowOff>741994</xdr:rowOff>
    </xdr:to>
    <xdr:pic>
      <xdr:nvPicPr>
        <xdr:cNvPr id="3" name="logo1">
          <a:extLst>
            <a:ext uri="{FF2B5EF4-FFF2-40B4-BE49-F238E27FC236}">
              <a16:creationId xmlns:a16="http://schemas.microsoft.com/office/drawing/2014/main" id="{977E3C61-DFF1-4C27-BC8C-B83FA7C2D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18706466" y="129225"/>
          <a:ext cx="2735580" cy="612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8602D-493E-45F7-8D5A-8A8084EEB866}">
  <sheetPr>
    <pageSetUpPr fitToPage="1"/>
  </sheetPr>
  <dimension ref="A1:Q118"/>
  <sheetViews>
    <sheetView tabSelected="1" topLeftCell="F6" zoomScale="55" zoomScaleNormal="55" workbookViewId="0">
      <selection activeCell="O16" sqref="O16"/>
    </sheetView>
  </sheetViews>
  <sheetFormatPr defaultColWidth="8.77734375" defaultRowHeight="15.6" x14ac:dyDescent="0.25"/>
  <cols>
    <col min="1" max="1" width="55.88671875" style="81" customWidth="1"/>
    <col min="2" max="2" width="67.109375" style="1" customWidth="1"/>
    <col min="3" max="3" width="19" style="2" customWidth="1"/>
    <col min="4" max="4" width="12.88671875" style="2" customWidth="1"/>
    <col min="5" max="5" width="10.77734375" style="2" customWidth="1"/>
    <col min="6" max="6" width="9.109375" style="3" bestFit="1" customWidth="1"/>
    <col min="7" max="7" width="22.109375" style="2" customWidth="1"/>
    <col min="8" max="8" width="66.6640625" style="4" customWidth="1"/>
    <col min="9" max="9" width="55.88671875" style="81" customWidth="1"/>
    <col min="10" max="10" width="67.109375" style="1" customWidth="1"/>
    <col min="11" max="11" width="19" style="2" customWidth="1"/>
    <col min="12" max="12" width="12.88671875" style="2" customWidth="1"/>
    <col min="13" max="13" width="10.77734375" style="2" customWidth="1"/>
    <col min="14" max="14" width="9.109375" style="3" bestFit="1" customWidth="1"/>
    <col min="15" max="15" width="22.109375" style="2" customWidth="1"/>
    <col min="16" max="16" width="66.6640625" style="4" customWidth="1"/>
    <col min="17" max="17" width="17.44140625" customWidth="1"/>
  </cols>
  <sheetData>
    <row r="1" spans="1:16" ht="72" customHeight="1" x14ac:dyDescent="0.25">
      <c r="A1" s="185" t="s">
        <v>0</v>
      </c>
      <c r="B1" s="186"/>
      <c r="C1" s="186"/>
      <c r="D1" s="186"/>
      <c r="E1" s="186"/>
      <c r="F1" s="186"/>
      <c r="G1" s="186"/>
      <c r="H1" s="187"/>
      <c r="I1" s="185" t="s">
        <v>0</v>
      </c>
      <c r="J1" s="186"/>
      <c r="K1" s="186"/>
      <c r="L1" s="186"/>
      <c r="M1" s="186"/>
      <c r="N1" s="186"/>
      <c r="O1" s="186"/>
      <c r="P1" s="187"/>
    </row>
    <row r="2" spans="1:16" ht="47.1" customHeight="1" x14ac:dyDescent="0.25">
      <c r="A2" s="72" t="s">
        <v>1</v>
      </c>
      <c r="B2" s="188" t="s">
        <v>72</v>
      </c>
      <c r="C2" s="177"/>
      <c r="D2" s="177"/>
      <c r="E2" s="177"/>
      <c r="F2" s="177"/>
      <c r="G2" s="177"/>
      <c r="H2" s="178"/>
      <c r="I2" s="72" t="s">
        <v>1</v>
      </c>
      <c r="J2" s="188" t="s">
        <v>72</v>
      </c>
      <c r="K2" s="177"/>
      <c r="L2" s="177"/>
      <c r="M2" s="177"/>
      <c r="N2" s="177"/>
      <c r="O2" s="177"/>
      <c r="P2" s="178"/>
    </row>
    <row r="3" spans="1:16" ht="57.6" x14ac:dyDescent="0.25">
      <c r="A3" s="72" t="s">
        <v>2</v>
      </c>
      <c r="B3" s="88" t="s">
        <v>61</v>
      </c>
      <c r="C3" s="5" t="s">
        <v>3</v>
      </c>
      <c r="D3" s="189">
        <v>45359</v>
      </c>
      <c r="E3" s="189"/>
      <c r="F3" s="189"/>
      <c r="G3" s="189"/>
      <c r="H3" s="190"/>
      <c r="I3" s="72" t="s">
        <v>2</v>
      </c>
      <c r="J3" s="88" t="s">
        <v>61</v>
      </c>
      <c r="K3" s="5" t="s">
        <v>3</v>
      </c>
      <c r="L3" s="189">
        <v>45359</v>
      </c>
      <c r="M3" s="189"/>
      <c r="N3" s="189"/>
      <c r="O3" s="189"/>
      <c r="P3" s="190"/>
    </row>
    <row r="4" spans="1:16" ht="57.6" x14ac:dyDescent="0.25">
      <c r="A4" s="72" t="s">
        <v>4</v>
      </c>
      <c r="B4" s="88" t="s">
        <v>62</v>
      </c>
      <c r="C4" s="5" t="s">
        <v>5</v>
      </c>
      <c r="D4" s="177">
        <v>5</v>
      </c>
      <c r="E4" s="177"/>
      <c r="F4" s="177"/>
      <c r="G4" s="177"/>
      <c r="H4" s="178"/>
      <c r="I4" s="72" t="s">
        <v>4</v>
      </c>
      <c r="J4" s="88" t="s">
        <v>62</v>
      </c>
      <c r="K4" s="5" t="s">
        <v>5</v>
      </c>
      <c r="L4" s="177">
        <v>5</v>
      </c>
      <c r="M4" s="177"/>
      <c r="N4" s="177"/>
      <c r="O4" s="177"/>
      <c r="P4" s="178"/>
    </row>
    <row r="5" spans="1:16" ht="40.799999999999997" x14ac:dyDescent="0.25">
      <c r="A5" s="72" t="s">
        <v>6</v>
      </c>
      <c r="B5" s="88" t="s">
        <v>63</v>
      </c>
      <c r="C5" s="5" t="s">
        <v>7</v>
      </c>
      <c r="D5" s="179">
        <v>270</v>
      </c>
      <c r="E5" s="180"/>
      <c r="F5" s="180"/>
      <c r="G5" s="180"/>
      <c r="H5" s="181"/>
      <c r="I5" s="72" t="s">
        <v>6</v>
      </c>
      <c r="J5" s="88" t="s">
        <v>63</v>
      </c>
      <c r="K5" s="5" t="s">
        <v>7</v>
      </c>
      <c r="L5" s="179">
        <v>270</v>
      </c>
      <c r="M5" s="180"/>
      <c r="N5" s="180"/>
      <c r="O5" s="180"/>
      <c r="P5" s="181"/>
    </row>
    <row r="6" spans="1:16" ht="42" customHeight="1" x14ac:dyDescent="0.25">
      <c r="A6" s="72" t="s">
        <v>8</v>
      </c>
      <c r="B6" s="182">
        <f>B7/1.0672</f>
        <v>824072.39999997849</v>
      </c>
      <c r="C6" s="183"/>
      <c r="D6" s="183"/>
      <c r="E6" s="183"/>
      <c r="F6" s="183"/>
      <c r="G6" s="183"/>
      <c r="H6" s="184"/>
      <c r="I6" s="72" t="s">
        <v>8</v>
      </c>
      <c r="J6" s="182">
        <f>J7/1.0672</f>
        <v>854486.27999997849</v>
      </c>
      <c r="K6" s="183"/>
      <c r="L6" s="183"/>
      <c r="M6" s="183"/>
      <c r="N6" s="183"/>
      <c r="O6" s="183"/>
      <c r="P6" s="184"/>
    </row>
    <row r="7" spans="1:16" ht="42" customHeight="1" thickBot="1" x14ac:dyDescent="0.3">
      <c r="A7" s="73" t="s">
        <v>9</v>
      </c>
      <c r="B7" s="170">
        <f>C78</f>
        <v>879450.06527997693</v>
      </c>
      <c r="C7" s="171"/>
      <c r="D7" s="171"/>
      <c r="E7" s="171"/>
      <c r="F7" s="171"/>
      <c r="G7" s="171"/>
      <c r="H7" s="172"/>
      <c r="I7" s="73" t="s">
        <v>9</v>
      </c>
      <c r="J7" s="170">
        <f>K78</f>
        <v>911907.75801597699</v>
      </c>
      <c r="K7" s="171"/>
      <c r="L7" s="171"/>
      <c r="M7" s="171"/>
      <c r="N7" s="171"/>
      <c r="O7" s="171"/>
      <c r="P7" s="172"/>
    </row>
    <row r="8" spans="1:16" ht="30.6" customHeight="1" thickBot="1" x14ac:dyDescent="0.3">
      <c r="A8" s="173" t="s">
        <v>10</v>
      </c>
      <c r="B8" s="174"/>
      <c r="C8" s="174"/>
      <c r="D8" s="174"/>
      <c r="E8" s="174"/>
      <c r="F8" s="174"/>
      <c r="G8" s="174"/>
      <c r="H8" s="174"/>
      <c r="I8" s="173" t="s">
        <v>10</v>
      </c>
      <c r="J8" s="174"/>
      <c r="K8" s="174"/>
      <c r="L8" s="174"/>
      <c r="M8" s="174"/>
      <c r="N8" s="174"/>
      <c r="O8" s="174"/>
      <c r="P8" s="174"/>
    </row>
    <row r="9" spans="1:16" s="1" customFormat="1" ht="42" customHeight="1" x14ac:dyDescent="0.25">
      <c r="A9" s="74" t="s">
        <v>11</v>
      </c>
      <c r="B9" s="6">
        <f>SUM(G10:G13)</f>
        <v>262350</v>
      </c>
      <c r="C9" s="175" t="s">
        <v>12</v>
      </c>
      <c r="D9" s="176"/>
      <c r="E9" s="7" t="s">
        <v>13</v>
      </c>
      <c r="F9" s="8" t="s">
        <v>14</v>
      </c>
      <c r="G9" s="9" t="s">
        <v>15</v>
      </c>
      <c r="H9" s="10" t="s">
        <v>16</v>
      </c>
      <c r="I9" s="74" t="s">
        <v>11</v>
      </c>
      <c r="J9" s="15">
        <f>SUM(O10:O13)</f>
        <v>250250</v>
      </c>
      <c r="K9" s="175" t="s">
        <v>12</v>
      </c>
      <c r="L9" s="176"/>
      <c r="M9" s="7" t="s">
        <v>13</v>
      </c>
      <c r="N9" s="8" t="s">
        <v>14</v>
      </c>
      <c r="O9" s="9" t="s">
        <v>15</v>
      </c>
      <c r="P9" s="10" t="s">
        <v>16</v>
      </c>
    </row>
    <row r="10" spans="1:16" s="2" customFormat="1" ht="20.399999999999999" customHeight="1" x14ac:dyDescent="0.25">
      <c r="A10" s="165" t="s">
        <v>76</v>
      </c>
      <c r="B10" s="68" t="s">
        <v>73</v>
      </c>
      <c r="C10" s="11">
        <v>550</v>
      </c>
      <c r="D10" s="64" t="s">
        <v>17</v>
      </c>
      <c r="E10" s="13">
        <v>5</v>
      </c>
      <c r="F10" s="13">
        <v>1</v>
      </c>
      <c r="G10" s="11">
        <f t="shared" ref="G10:G13" si="0">C10*E10*F10</f>
        <v>2750</v>
      </c>
      <c r="H10" s="89"/>
      <c r="I10" s="110" t="s">
        <v>76</v>
      </c>
      <c r="J10" s="68" t="s">
        <v>73</v>
      </c>
      <c r="K10" s="11">
        <v>550</v>
      </c>
      <c r="L10" s="64" t="s">
        <v>17</v>
      </c>
      <c r="M10" s="13">
        <v>49</v>
      </c>
      <c r="N10" s="13">
        <v>1</v>
      </c>
      <c r="O10" s="113">
        <f t="shared" ref="O10:O13" si="1">K10*M10*N10</f>
        <v>26950</v>
      </c>
      <c r="P10" s="14"/>
    </row>
    <row r="11" spans="1:16" s="2" customFormat="1" ht="20.399999999999999" customHeight="1" x14ac:dyDescent="0.25">
      <c r="A11" s="166"/>
      <c r="B11" s="68" t="s">
        <v>74</v>
      </c>
      <c r="C11" s="11">
        <v>550</v>
      </c>
      <c r="D11" s="64" t="s">
        <v>17</v>
      </c>
      <c r="E11" s="13">
        <v>31</v>
      </c>
      <c r="F11" s="13">
        <v>1</v>
      </c>
      <c r="G11" s="11">
        <f t="shared" si="0"/>
        <v>17050</v>
      </c>
      <c r="H11" s="89"/>
      <c r="I11" s="111"/>
      <c r="J11" s="68" t="s">
        <v>74</v>
      </c>
      <c r="K11" s="11">
        <v>550</v>
      </c>
      <c r="L11" s="64" t="s">
        <v>17</v>
      </c>
      <c r="M11" s="13">
        <v>136</v>
      </c>
      <c r="N11" s="13">
        <v>1</v>
      </c>
      <c r="O11" s="113">
        <f t="shared" si="1"/>
        <v>74800</v>
      </c>
      <c r="P11" s="89"/>
    </row>
    <row r="12" spans="1:16" s="2" customFormat="1" ht="20.399999999999999" customHeight="1" x14ac:dyDescent="0.25">
      <c r="A12" s="165" t="s">
        <v>77</v>
      </c>
      <c r="B12" s="68" t="s">
        <v>73</v>
      </c>
      <c r="C12" s="11">
        <v>550</v>
      </c>
      <c r="D12" s="64" t="s">
        <v>17</v>
      </c>
      <c r="E12" s="13">
        <v>14</v>
      </c>
      <c r="F12" s="13">
        <v>3</v>
      </c>
      <c r="G12" s="11">
        <f t="shared" si="0"/>
        <v>23100</v>
      </c>
      <c r="H12" s="89"/>
      <c r="I12" s="110" t="s">
        <v>77</v>
      </c>
      <c r="J12" s="68" t="s">
        <v>73</v>
      </c>
      <c r="K12" s="11">
        <v>550</v>
      </c>
      <c r="L12" s="64" t="s">
        <v>17</v>
      </c>
      <c r="M12" s="13">
        <v>136</v>
      </c>
      <c r="N12" s="13">
        <v>1</v>
      </c>
      <c r="O12" s="113">
        <f t="shared" si="1"/>
        <v>74800</v>
      </c>
      <c r="P12" s="89"/>
    </row>
    <row r="13" spans="1:16" s="2" customFormat="1" ht="20.399999999999999" customHeight="1" x14ac:dyDescent="0.25">
      <c r="A13" s="166"/>
      <c r="B13" s="68" t="s">
        <v>75</v>
      </c>
      <c r="C13" s="11">
        <v>550</v>
      </c>
      <c r="D13" s="64" t="s">
        <v>17</v>
      </c>
      <c r="E13" s="13">
        <v>133</v>
      </c>
      <c r="F13" s="13">
        <v>3</v>
      </c>
      <c r="G13" s="11">
        <f t="shared" si="0"/>
        <v>219450</v>
      </c>
      <c r="H13" s="89"/>
      <c r="I13" s="111"/>
      <c r="J13" s="68" t="s">
        <v>75</v>
      </c>
      <c r="K13" s="11">
        <v>550</v>
      </c>
      <c r="L13" s="64" t="s">
        <v>17</v>
      </c>
      <c r="M13" s="13">
        <v>134</v>
      </c>
      <c r="N13" s="13">
        <v>1</v>
      </c>
      <c r="O13" s="113">
        <f t="shared" si="1"/>
        <v>73700</v>
      </c>
      <c r="P13" s="89"/>
    </row>
    <row r="14" spans="1:16" s="1" customFormat="1" ht="75.900000000000006" customHeight="1" x14ac:dyDescent="0.25">
      <c r="A14" s="75" t="s">
        <v>57</v>
      </c>
      <c r="B14" s="15">
        <f>SUM(G15:G33)</f>
        <v>203200</v>
      </c>
      <c r="C14" s="168" t="s">
        <v>12</v>
      </c>
      <c r="D14" s="169"/>
      <c r="E14" s="16" t="s">
        <v>18</v>
      </c>
      <c r="F14" s="16" t="s">
        <v>19</v>
      </c>
      <c r="G14" s="17" t="s">
        <v>15</v>
      </c>
      <c r="H14" s="18" t="s">
        <v>16</v>
      </c>
      <c r="I14" s="75" t="s">
        <v>57</v>
      </c>
      <c r="J14" s="15">
        <f>SUM(O15:O33)</f>
        <v>225770</v>
      </c>
      <c r="K14" s="168" t="s">
        <v>12</v>
      </c>
      <c r="L14" s="169"/>
      <c r="M14" s="16" t="s">
        <v>18</v>
      </c>
      <c r="N14" s="16" t="s">
        <v>19</v>
      </c>
      <c r="O14" s="17" t="s">
        <v>15</v>
      </c>
      <c r="P14" s="18" t="s">
        <v>16</v>
      </c>
    </row>
    <row r="15" spans="1:16" s="1" customFormat="1" ht="19.2" x14ac:dyDescent="0.25">
      <c r="A15" s="165" t="s">
        <v>80</v>
      </c>
      <c r="B15" s="69" t="s">
        <v>96</v>
      </c>
      <c r="C15" s="19">
        <v>8000</v>
      </c>
      <c r="D15" s="70" t="s">
        <v>58</v>
      </c>
      <c r="E15" s="21">
        <v>1</v>
      </c>
      <c r="F15" s="21">
        <v>1</v>
      </c>
      <c r="G15" s="11">
        <f>C15*E15*F15</f>
        <v>8000</v>
      </c>
      <c r="H15" s="14"/>
      <c r="I15" s="165" t="s">
        <v>80</v>
      </c>
      <c r="J15" s="69" t="s">
        <v>96</v>
      </c>
      <c r="K15" s="19">
        <v>8000</v>
      </c>
      <c r="L15" s="70" t="s">
        <v>58</v>
      </c>
      <c r="M15" s="21">
        <v>1</v>
      </c>
      <c r="N15" s="21">
        <v>1</v>
      </c>
      <c r="O15" s="113">
        <f>K15*M15*N15</f>
        <v>8000</v>
      </c>
      <c r="P15" s="14"/>
    </row>
    <row r="16" spans="1:16" s="63" customFormat="1" ht="19.2" x14ac:dyDescent="0.25">
      <c r="A16" s="167"/>
      <c r="B16" s="69" t="s">
        <v>55</v>
      </c>
      <c r="C16" s="19">
        <v>58</v>
      </c>
      <c r="D16" s="70" t="s">
        <v>56</v>
      </c>
      <c r="E16" s="21">
        <v>50</v>
      </c>
      <c r="F16" s="21">
        <v>1</v>
      </c>
      <c r="G16" s="19">
        <f t="shared" ref="G16:G33" si="2">C16*E16*F16</f>
        <v>2900</v>
      </c>
      <c r="H16" s="22"/>
      <c r="I16" s="167"/>
      <c r="J16" s="69" t="s">
        <v>55</v>
      </c>
      <c r="K16" s="19">
        <v>58</v>
      </c>
      <c r="L16" s="70" t="s">
        <v>56</v>
      </c>
      <c r="M16" s="21">
        <v>40</v>
      </c>
      <c r="N16" s="21">
        <v>2</v>
      </c>
      <c r="O16" s="112">
        <f t="shared" ref="O16:O19" si="3">K16*M16*N16</f>
        <v>4640</v>
      </c>
      <c r="P16" s="22"/>
    </row>
    <row r="17" spans="1:17" s="1" customFormat="1" ht="19.2" x14ac:dyDescent="0.25">
      <c r="A17" s="165" t="s">
        <v>78</v>
      </c>
      <c r="B17" s="69" t="s">
        <v>97</v>
      </c>
      <c r="C17" s="19">
        <v>40000</v>
      </c>
      <c r="D17" s="70" t="s">
        <v>58</v>
      </c>
      <c r="E17" s="13">
        <v>1</v>
      </c>
      <c r="F17" s="21">
        <v>1</v>
      </c>
      <c r="G17" s="11">
        <f t="shared" si="2"/>
        <v>40000</v>
      </c>
      <c r="H17" s="94"/>
      <c r="I17" s="165" t="s">
        <v>78</v>
      </c>
      <c r="J17" s="69" t="s">
        <v>97</v>
      </c>
      <c r="K17" s="19">
        <v>43000</v>
      </c>
      <c r="L17" s="70" t="s">
        <v>58</v>
      </c>
      <c r="M17" s="13">
        <v>1</v>
      </c>
      <c r="N17" s="21">
        <v>1</v>
      </c>
      <c r="O17" s="113">
        <f t="shared" si="3"/>
        <v>43000</v>
      </c>
      <c r="P17" s="94" t="s">
        <v>136</v>
      </c>
    </row>
    <row r="18" spans="1:17" s="1" customFormat="1" ht="19.2" x14ac:dyDescent="0.25">
      <c r="A18" s="166"/>
      <c r="B18" s="69" t="s">
        <v>55</v>
      </c>
      <c r="C18" s="19">
        <v>58</v>
      </c>
      <c r="D18" s="12" t="s">
        <v>21</v>
      </c>
      <c r="E18" s="13">
        <v>200</v>
      </c>
      <c r="F18" s="13">
        <v>1</v>
      </c>
      <c r="G18" s="11">
        <f t="shared" si="2"/>
        <v>11600</v>
      </c>
      <c r="H18" s="23"/>
      <c r="I18" s="166"/>
      <c r="J18" s="69" t="s">
        <v>55</v>
      </c>
      <c r="K18" s="19">
        <v>58</v>
      </c>
      <c r="L18" s="12" t="s">
        <v>21</v>
      </c>
      <c r="M18" s="13">
        <v>150</v>
      </c>
      <c r="N18" s="13">
        <v>2</v>
      </c>
      <c r="O18" s="113">
        <f t="shared" si="3"/>
        <v>17400</v>
      </c>
      <c r="P18" s="23"/>
    </row>
    <row r="19" spans="1:17" s="1" customFormat="1" ht="19.2" x14ac:dyDescent="0.25">
      <c r="A19" s="167"/>
      <c r="B19" s="101" t="s">
        <v>95</v>
      </c>
      <c r="C19" s="11">
        <v>4500</v>
      </c>
      <c r="D19" s="91" t="s">
        <v>93</v>
      </c>
      <c r="E19" s="13">
        <v>4</v>
      </c>
      <c r="F19" s="21">
        <v>1</v>
      </c>
      <c r="G19" s="11">
        <f t="shared" si="2"/>
        <v>18000</v>
      </c>
      <c r="H19" s="23" t="s">
        <v>104</v>
      </c>
      <c r="I19" s="167"/>
      <c r="J19" s="101" t="s">
        <v>95</v>
      </c>
      <c r="K19" s="11">
        <v>4500</v>
      </c>
      <c r="L19" s="91" t="s">
        <v>93</v>
      </c>
      <c r="M19" s="13">
        <v>3</v>
      </c>
      <c r="N19" s="21">
        <v>1</v>
      </c>
      <c r="O19" s="136">
        <f t="shared" si="3"/>
        <v>13500</v>
      </c>
      <c r="P19" s="23"/>
      <c r="Q19" s="1" t="s">
        <v>445</v>
      </c>
    </row>
    <row r="20" spans="1:17" s="1" customFormat="1" ht="19.2" x14ac:dyDescent="0.25">
      <c r="A20" s="165" t="s">
        <v>79</v>
      </c>
      <c r="B20" s="69" t="s">
        <v>97</v>
      </c>
      <c r="C20" s="19">
        <v>40000</v>
      </c>
      <c r="D20" s="70" t="s">
        <v>90</v>
      </c>
      <c r="E20" s="21">
        <v>1</v>
      </c>
      <c r="F20" s="21">
        <v>1</v>
      </c>
      <c r="G20" s="19">
        <f>C20*E20*F20</f>
        <v>40000</v>
      </c>
      <c r="H20" s="94"/>
      <c r="I20" s="165" t="s">
        <v>79</v>
      </c>
      <c r="J20" s="69" t="s">
        <v>97</v>
      </c>
      <c r="K20" s="19">
        <v>44125</v>
      </c>
      <c r="L20" s="70" t="s">
        <v>90</v>
      </c>
      <c r="M20" s="21">
        <v>1</v>
      </c>
      <c r="N20" s="21">
        <v>1</v>
      </c>
      <c r="O20" s="112">
        <f>K20*M20*N20</f>
        <v>44125</v>
      </c>
      <c r="P20" s="94" t="s">
        <v>135</v>
      </c>
    </row>
    <row r="21" spans="1:17" s="1" customFormat="1" ht="19.2" x14ac:dyDescent="0.25">
      <c r="A21" s="166"/>
      <c r="B21" s="69" t="s">
        <v>55</v>
      </c>
      <c r="C21" s="19">
        <v>58</v>
      </c>
      <c r="D21" s="12" t="s">
        <v>21</v>
      </c>
      <c r="E21" s="21">
        <v>200</v>
      </c>
      <c r="F21" s="21">
        <v>1</v>
      </c>
      <c r="G21" s="19">
        <f>C21*E21*F21</f>
        <v>11600</v>
      </c>
      <c r="H21" s="22"/>
      <c r="I21" s="166"/>
      <c r="J21" s="69" t="s">
        <v>55</v>
      </c>
      <c r="K21" s="19">
        <v>58</v>
      </c>
      <c r="L21" s="12" t="s">
        <v>21</v>
      </c>
      <c r="M21" s="21">
        <v>150</v>
      </c>
      <c r="N21" s="21">
        <v>2</v>
      </c>
      <c r="O21" s="112">
        <f>K21*M21*N21</f>
        <v>17400</v>
      </c>
      <c r="P21" s="22"/>
    </row>
    <row r="22" spans="1:17" s="1" customFormat="1" ht="19.2" x14ac:dyDescent="0.25">
      <c r="A22" s="167"/>
      <c r="B22" s="69" t="s">
        <v>95</v>
      </c>
      <c r="C22" s="11">
        <v>4500</v>
      </c>
      <c r="D22" s="91" t="s">
        <v>91</v>
      </c>
      <c r="E22" s="21">
        <v>3</v>
      </c>
      <c r="F22" s="21">
        <v>1</v>
      </c>
      <c r="G22" s="19">
        <f t="shared" si="2"/>
        <v>13500</v>
      </c>
      <c r="H22" s="22" t="s">
        <v>105</v>
      </c>
      <c r="I22" s="167"/>
      <c r="J22" s="69" t="s">
        <v>95</v>
      </c>
      <c r="K22" s="11">
        <v>300</v>
      </c>
      <c r="L22" s="91" t="s">
        <v>91</v>
      </c>
      <c r="M22" s="21">
        <v>40</v>
      </c>
      <c r="N22" s="21">
        <v>1</v>
      </c>
      <c r="O22" s="138">
        <f t="shared" ref="O22:O24" si="4">K22*M22*N22</f>
        <v>12000</v>
      </c>
      <c r="P22" s="22"/>
      <c r="Q22" s="1" t="s">
        <v>445</v>
      </c>
    </row>
    <row r="23" spans="1:17" s="1" customFormat="1" ht="27.6" customHeight="1" x14ac:dyDescent="0.25">
      <c r="A23" s="100" t="s">
        <v>100</v>
      </c>
      <c r="B23" s="101" t="s">
        <v>101</v>
      </c>
      <c r="C23" s="11">
        <v>3000</v>
      </c>
      <c r="D23" s="12" t="s">
        <v>102</v>
      </c>
      <c r="E23" s="21">
        <v>1</v>
      </c>
      <c r="F23" s="21">
        <v>1</v>
      </c>
      <c r="G23" s="19">
        <f t="shared" si="2"/>
        <v>3000</v>
      </c>
      <c r="H23" s="107"/>
      <c r="I23" s="100" t="s">
        <v>100</v>
      </c>
      <c r="J23" s="101" t="s">
        <v>101</v>
      </c>
      <c r="K23" s="11">
        <v>3000</v>
      </c>
      <c r="L23" s="12" t="s">
        <v>102</v>
      </c>
      <c r="M23" s="21">
        <v>1</v>
      </c>
      <c r="N23" s="21">
        <v>1</v>
      </c>
      <c r="O23" s="112">
        <f t="shared" si="4"/>
        <v>3000</v>
      </c>
      <c r="P23" s="107"/>
    </row>
    <row r="24" spans="1:17" s="1" customFormat="1" ht="20.100000000000001" customHeight="1" x14ac:dyDescent="0.25">
      <c r="A24" s="165" t="s">
        <v>81</v>
      </c>
      <c r="B24" s="106" t="s">
        <v>106</v>
      </c>
      <c r="C24" s="102">
        <v>8000</v>
      </c>
      <c r="D24" s="20" t="s">
        <v>54</v>
      </c>
      <c r="E24" s="21">
        <v>1</v>
      </c>
      <c r="F24" s="21">
        <v>1</v>
      </c>
      <c r="G24" s="11">
        <f t="shared" si="2"/>
        <v>8000</v>
      </c>
      <c r="H24" s="107"/>
      <c r="I24" s="165" t="s">
        <v>81</v>
      </c>
      <c r="J24" s="106" t="s">
        <v>106</v>
      </c>
      <c r="K24" s="102">
        <v>10250</v>
      </c>
      <c r="L24" s="20" t="s">
        <v>54</v>
      </c>
      <c r="M24" s="21">
        <v>1</v>
      </c>
      <c r="N24" s="21">
        <v>1</v>
      </c>
      <c r="O24" s="113">
        <f t="shared" si="4"/>
        <v>10250</v>
      </c>
      <c r="P24" s="107" t="s">
        <v>427</v>
      </c>
    </row>
    <row r="25" spans="1:17" s="1" customFormat="1" ht="20.100000000000001" customHeight="1" x14ac:dyDescent="0.25">
      <c r="A25" s="166"/>
      <c r="B25" s="71" t="s">
        <v>82</v>
      </c>
      <c r="C25" s="19">
        <v>58</v>
      </c>
      <c r="D25" s="12" t="s">
        <v>21</v>
      </c>
      <c r="E25" s="21">
        <v>40</v>
      </c>
      <c r="F25" s="21">
        <v>1</v>
      </c>
      <c r="G25" s="11">
        <f>C25*E25*F25</f>
        <v>2320</v>
      </c>
      <c r="H25" s="22"/>
      <c r="I25" s="166"/>
      <c r="J25" s="71" t="s">
        <v>82</v>
      </c>
      <c r="K25" s="19">
        <v>58</v>
      </c>
      <c r="L25" s="12" t="s">
        <v>21</v>
      </c>
      <c r="M25" s="21">
        <v>30</v>
      </c>
      <c r="N25" s="21">
        <v>1</v>
      </c>
      <c r="O25" s="113">
        <f>K25*M25*N25</f>
        <v>1740</v>
      </c>
      <c r="P25" s="22"/>
    </row>
    <row r="26" spans="1:17" s="1" customFormat="1" ht="20.100000000000001" customHeight="1" x14ac:dyDescent="0.25">
      <c r="A26" s="166"/>
      <c r="B26" s="106" t="s">
        <v>107</v>
      </c>
      <c r="C26" s="11">
        <v>8000</v>
      </c>
      <c r="D26" s="20" t="s">
        <v>20</v>
      </c>
      <c r="E26" s="21">
        <v>1</v>
      </c>
      <c r="F26" s="21">
        <v>1</v>
      </c>
      <c r="G26" s="11">
        <f>C26*E26*F26</f>
        <v>8000</v>
      </c>
      <c r="H26" s="107"/>
      <c r="I26" s="166"/>
      <c r="J26" s="106" t="s">
        <v>107</v>
      </c>
      <c r="K26" s="11">
        <v>10250</v>
      </c>
      <c r="L26" s="20" t="s">
        <v>20</v>
      </c>
      <c r="M26" s="21">
        <v>1</v>
      </c>
      <c r="N26" s="21">
        <v>1</v>
      </c>
      <c r="O26" s="113">
        <f>K26*M26*N26</f>
        <v>10250</v>
      </c>
      <c r="P26" s="107" t="s">
        <v>427</v>
      </c>
    </row>
    <row r="27" spans="1:17" s="1" customFormat="1" ht="20.100000000000001" customHeight="1" x14ac:dyDescent="0.25">
      <c r="A27" s="166"/>
      <c r="B27" s="71" t="s">
        <v>83</v>
      </c>
      <c r="C27" s="19">
        <v>58</v>
      </c>
      <c r="D27" s="12" t="s">
        <v>21</v>
      </c>
      <c r="E27" s="21">
        <v>40</v>
      </c>
      <c r="F27" s="21">
        <v>1</v>
      </c>
      <c r="G27" s="11">
        <f>C27*E27*F27</f>
        <v>2320</v>
      </c>
      <c r="H27" s="22"/>
      <c r="I27" s="166"/>
      <c r="J27" s="71" t="s">
        <v>83</v>
      </c>
      <c r="K27" s="19">
        <v>58</v>
      </c>
      <c r="L27" s="12" t="s">
        <v>21</v>
      </c>
      <c r="M27" s="21">
        <v>30</v>
      </c>
      <c r="N27" s="21">
        <v>1</v>
      </c>
      <c r="O27" s="113">
        <f>K27*M27*N27</f>
        <v>1740</v>
      </c>
      <c r="P27" s="22"/>
    </row>
    <row r="28" spans="1:17" s="1" customFormat="1" ht="20.100000000000001" customHeight="1" x14ac:dyDescent="0.25">
      <c r="A28" s="166"/>
      <c r="B28" s="106" t="s">
        <v>108</v>
      </c>
      <c r="C28" s="11">
        <v>15000</v>
      </c>
      <c r="D28" s="20" t="s">
        <v>20</v>
      </c>
      <c r="E28" s="21">
        <v>1</v>
      </c>
      <c r="F28" s="21">
        <v>1</v>
      </c>
      <c r="G28" s="11">
        <f>C28*E28*F28</f>
        <v>15000</v>
      </c>
      <c r="H28" s="107"/>
      <c r="I28" s="166"/>
      <c r="J28" s="106" t="s">
        <v>108</v>
      </c>
      <c r="K28" s="11">
        <v>17250</v>
      </c>
      <c r="L28" s="20" t="s">
        <v>20</v>
      </c>
      <c r="M28" s="21">
        <v>1</v>
      </c>
      <c r="N28" s="21">
        <v>1</v>
      </c>
      <c r="O28" s="113">
        <f>K28*M28*N28</f>
        <v>17250</v>
      </c>
      <c r="P28" s="107" t="s">
        <v>427</v>
      </c>
    </row>
    <row r="29" spans="1:17" s="1" customFormat="1" ht="20.100000000000001" customHeight="1" x14ac:dyDescent="0.25">
      <c r="A29" s="166"/>
      <c r="B29" s="71" t="s">
        <v>84</v>
      </c>
      <c r="C29" s="19">
        <v>58</v>
      </c>
      <c r="D29" s="12" t="s">
        <v>21</v>
      </c>
      <c r="E29" s="21">
        <v>40</v>
      </c>
      <c r="F29" s="21">
        <v>1</v>
      </c>
      <c r="G29" s="11">
        <f t="shared" si="2"/>
        <v>2320</v>
      </c>
      <c r="H29" s="22"/>
      <c r="I29" s="166"/>
      <c r="J29" s="71" t="s">
        <v>84</v>
      </c>
      <c r="K29" s="19">
        <v>58</v>
      </c>
      <c r="L29" s="12" t="s">
        <v>21</v>
      </c>
      <c r="M29" s="21">
        <v>40</v>
      </c>
      <c r="N29" s="21">
        <v>1</v>
      </c>
      <c r="O29" s="113">
        <f t="shared" ref="O29:O33" si="5">K29*M29*N29</f>
        <v>2320</v>
      </c>
      <c r="P29" s="22"/>
    </row>
    <row r="30" spans="1:17" s="1" customFormat="1" ht="19.2" x14ac:dyDescent="0.25">
      <c r="A30" s="166"/>
      <c r="B30" s="106" t="s">
        <v>109</v>
      </c>
      <c r="C30" s="11">
        <v>6000</v>
      </c>
      <c r="D30" s="20" t="s">
        <v>20</v>
      </c>
      <c r="E30" s="21">
        <v>1</v>
      </c>
      <c r="F30" s="21">
        <v>1</v>
      </c>
      <c r="G30" s="11">
        <f t="shared" si="2"/>
        <v>6000</v>
      </c>
      <c r="H30" s="107"/>
      <c r="I30" s="166"/>
      <c r="J30" s="106" t="s">
        <v>109</v>
      </c>
      <c r="K30" s="11">
        <v>7875</v>
      </c>
      <c r="L30" s="20" t="s">
        <v>20</v>
      </c>
      <c r="M30" s="21">
        <v>1</v>
      </c>
      <c r="N30" s="21">
        <v>1</v>
      </c>
      <c r="O30" s="113">
        <f t="shared" si="5"/>
        <v>7875</v>
      </c>
      <c r="P30" s="107" t="s">
        <v>427</v>
      </c>
    </row>
    <row r="31" spans="1:17" s="1" customFormat="1" ht="20.100000000000001" customHeight="1" x14ac:dyDescent="0.25">
      <c r="A31" s="166"/>
      <c r="B31" s="71" t="s">
        <v>85</v>
      </c>
      <c r="C31" s="19">
        <v>58</v>
      </c>
      <c r="D31" s="12" t="s">
        <v>21</v>
      </c>
      <c r="E31" s="21">
        <v>40</v>
      </c>
      <c r="F31" s="21">
        <v>1</v>
      </c>
      <c r="G31" s="34">
        <f t="shared" si="2"/>
        <v>2320</v>
      </c>
      <c r="H31" s="24"/>
      <c r="I31" s="166"/>
      <c r="J31" s="71" t="s">
        <v>85</v>
      </c>
      <c r="K31" s="19">
        <v>58</v>
      </c>
      <c r="L31" s="12" t="s">
        <v>21</v>
      </c>
      <c r="M31" s="21">
        <v>30</v>
      </c>
      <c r="N31" s="21">
        <v>1</v>
      </c>
      <c r="O31" s="114">
        <f t="shared" si="5"/>
        <v>1740</v>
      </c>
      <c r="P31" s="24"/>
    </row>
    <row r="32" spans="1:17" s="1" customFormat="1" ht="20.100000000000001" customHeight="1" x14ac:dyDescent="0.25">
      <c r="A32" s="166"/>
      <c r="B32" s="106" t="s">
        <v>110</v>
      </c>
      <c r="C32" s="11">
        <v>6000</v>
      </c>
      <c r="D32" s="20" t="s">
        <v>20</v>
      </c>
      <c r="E32" s="21">
        <v>1</v>
      </c>
      <c r="F32" s="21">
        <v>1</v>
      </c>
      <c r="G32" s="11">
        <f t="shared" si="2"/>
        <v>6000</v>
      </c>
      <c r="H32" s="107"/>
      <c r="I32" s="166"/>
      <c r="J32" s="106" t="s">
        <v>110</v>
      </c>
      <c r="K32" s="11">
        <v>7800</v>
      </c>
      <c r="L32" s="20" t="s">
        <v>20</v>
      </c>
      <c r="M32" s="21">
        <v>1</v>
      </c>
      <c r="N32" s="21">
        <v>1</v>
      </c>
      <c r="O32" s="113">
        <f t="shared" si="5"/>
        <v>7800</v>
      </c>
      <c r="P32" s="107" t="s">
        <v>427</v>
      </c>
    </row>
    <row r="33" spans="1:17" s="1" customFormat="1" ht="20.100000000000001" customHeight="1" x14ac:dyDescent="0.25">
      <c r="A33" s="166"/>
      <c r="B33" s="71" t="s">
        <v>86</v>
      </c>
      <c r="C33" s="19">
        <v>58</v>
      </c>
      <c r="D33" s="12" t="s">
        <v>21</v>
      </c>
      <c r="E33" s="21">
        <v>40</v>
      </c>
      <c r="F33" s="21">
        <v>1</v>
      </c>
      <c r="G33" s="11">
        <f t="shared" si="2"/>
        <v>2320</v>
      </c>
      <c r="H33" s="22"/>
      <c r="I33" s="166"/>
      <c r="J33" s="71" t="s">
        <v>86</v>
      </c>
      <c r="K33" s="19">
        <v>58</v>
      </c>
      <c r="L33" s="12" t="s">
        <v>21</v>
      </c>
      <c r="M33" s="21">
        <v>30</v>
      </c>
      <c r="N33" s="21">
        <v>1</v>
      </c>
      <c r="O33" s="113">
        <f t="shared" si="5"/>
        <v>1740</v>
      </c>
      <c r="P33" s="22"/>
    </row>
    <row r="34" spans="1:17" ht="40.799999999999997" x14ac:dyDescent="0.25">
      <c r="A34" s="72" t="s">
        <v>22</v>
      </c>
      <c r="B34" s="15">
        <f>SUM(G35:G39)</f>
        <v>216880</v>
      </c>
      <c r="C34" s="159" t="s">
        <v>12</v>
      </c>
      <c r="D34" s="160"/>
      <c r="E34" s="16" t="s">
        <v>23</v>
      </c>
      <c r="F34" s="25" t="s">
        <v>24</v>
      </c>
      <c r="G34" s="17" t="s">
        <v>15</v>
      </c>
      <c r="H34" s="18" t="s">
        <v>16</v>
      </c>
      <c r="I34" s="72" t="s">
        <v>22</v>
      </c>
      <c r="J34" s="15">
        <f>SUM(O35:O39)</f>
        <v>191256</v>
      </c>
      <c r="K34" s="159" t="s">
        <v>12</v>
      </c>
      <c r="L34" s="160"/>
      <c r="M34" s="16" t="s">
        <v>23</v>
      </c>
      <c r="N34" s="25" t="s">
        <v>24</v>
      </c>
      <c r="O34" s="17" t="s">
        <v>15</v>
      </c>
      <c r="P34" s="18" t="s">
        <v>16</v>
      </c>
    </row>
    <row r="35" spans="1:17" ht="19.2" x14ac:dyDescent="0.25">
      <c r="A35" s="76" t="s">
        <v>87</v>
      </c>
      <c r="B35" s="82" t="s">
        <v>59</v>
      </c>
      <c r="C35" s="99">
        <v>158</v>
      </c>
      <c r="D35" s="65" t="s">
        <v>21</v>
      </c>
      <c r="E35" s="21">
        <v>50</v>
      </c>
      <c r="F35" s="21">
        <v>1</v>
      </c>
      <c r="G35" s="19">
        <f t="shared" ref="G35" si="6">C35*E35*F35</f>
        <v>7900</v>
      </c>
      <c r="H35" s="89"/>
      <c r="I35" s="76" t="s">
        <v>87</v>
      </c>
      <c r="J35" s="82" t="s">
        <v>59</v>
      </c>
      <c r="K35" s="99">
        <v>158</v>
      </c>
      <c r="L35" s="65" t="s">
        <v>21</v>
      </c>
      <c r="M35" s="21">
        <v>50</v>
      </c>
      <c r="N35" s="21">
        <v>1</v>
      </c>
      <c r="O35" s="112">
        <f t="shared" ref="O35" si="7">K35*M35*N35</f>
        <v>7900</v>
      </c>
      <c r="P35" s="89"/>
    </row>
    <row r="36" spans="1:17" ht="19.2" x14ac:dyDescent="0.25">
      <c r="A36" s="109" t="s">
        <v>116</v>
      </c>
      <c r="B36" s="82" t="s">
        <v>59</v>
      </c>
      <c r="C36" s="99">
        <v>158</v>
      </c>
      <c r="D36" s="64" t="s">
        <v>21</v>
      </c>
      <c r="E36" s="13">
        <v>270</v>
      </c>
      <c r="F36" s="13">
        <v>3</v>
      </c>
      <c r="G36" s="19">
        <f>C36*E36*F36</f>
        <v>127980</v>
      </c>
      <c r="H36" s="89"/>
      <c r="I36" s="109" t="s">
        <v>120</v>
      </c>
      <c r="J36" s="82" t="s">
        <v>59</v>
      </c>
      <c r="K36" s="99">
        <v>158</v>
      </c>
      <c r="L36" s="64" t="s">
        <v>21</v>
      </c>
      <c r="M36" s="13">
        <v>239</v>
      </c>
      <c r="N36" s="13">
        <v>1</v>
      </c>
      <c r="O36" s="112">
        <f>K36*M36*N36</f>
        <v>37762</v>
      </c>
      <c r="P36" s="89"/>
    </row>
    <row r="37" spans="1:17" ht="19.2" x14ac:dyDescent="0.25">
      <c r="A37" s="109"/>
      <c r="B37" s="69"/>
      <c r="C37" s="99"/>
      <c r="D37" s="64"/>
      <c r="E37" s="13"/>
      <c r="F37" s="13"/>
      <c r="G37" s="19"/>
      <c r="H37" s="89"/>
      <c r="I37" s="109" t="s">
        <v>121</v>
      </c>
      <c r="J37" s="69"/>
      <c r="K37" s="99">
        <v>158</v>
      </c>
      <c r="L37" s="64" t="s">
        <v>21</v>
      </c>
      <c r="M37" s="13">
        <v>230</v>
      </c>
      <c r="N37" s="13">
        <v>1</v>
      </c>
      <c r="O37" s="112">
        <f t="shared" ref="O37:O38" si="8">K37*M37*N37</f>
        <v>36340</v>
      </c>
      <c r="P37" s="89"/>
    </row>
    <row r="38" spans="1:17" ht="19.2" x14ac:dyDescent="0.25">
      <c r="A38" s="109"/>
      <c r="B38" s="69"/>
      <c r="C38" s="99"/>
      <c r="D38" s="64"/>
      <c r="E38" s="13"/>
      <c r="F38" s="13"/>
      <c r="G38" s="19"/>
      <c r="H38" s="89"/>
      <c r="I38" s="109" t="s">
        <v>122</v>
      </c>
      <c r="J38" s="69"/>
      <c r="K38" s="99">
        <v>158</v>
      </c>
      <c r="L38" s="64" t="s">
        <v>21</v>
      </c>
      <c r="M38" s="13">
        <v>213</v>
      </c>
      <c r="N38" s="13">
        <v>1</v>
      </c>
      <c r="O38" s="112">
        <f t="shared" si="8"/>
        <v>33654</v>
      </c>
      <c r="P38" s="89"/>
    </row>
    <row r="39" spans="1:17" ht="25.5" customHeight="1" x14ac:dyDescent="0.25">
      <c r="A39" s="109" t="s">
        <v>114</v>
      </c>
      <c r="B39" s="26" t="s">
        <v>99</v>
      </c>
      <c r="C39" s="11">
        <v>300</v>
      </c>
      <c r="D39" s="64"/>
      <c r="E39" s="27">
        <v>270</v>
      </c>
      <c r="F39" s="13">
        <v>1</v>
      </c>
      <c r="G39" s="11">
        <f>C39*E39*F39</f>
        <v>81000</v>
      </c>
      <c r="H39" s="108"/>
      <c r="I39" s="109" t="s">
        <v>114</v>
      </c>
      <c r="J39" s="26" t="s">
        <v>99</v>
      </c>
      <c r="K39" s="99">
        <v>300</v>
      </c>
      <c r="L39" s="64"/>
      <c r="M39" s="13">
        <v>252</v>
      </c>
      <c r="N39" s="13">
        <v>1</v>
      </c>
      <c r="O39" s="138">
        <f>K39*M39*N39</f>
        <v>75600</v>
      </c>
      <c r="P39" s="108"/>
      <c r="Q39" s="191" t="s">
        <v>448</v>
      </c>
    </row>
    <row r="40" spans="1:17" ht="40.799999999999997" customHeight="1" x14ac:dyDescent="0.25">
      <c r="A40" s="72" t="s">
        <v>25</v>
      </c>
      <c r="B40" s="15">
        <f>SUM(G41:G41)</f>
        <v>0</v>
      </c>
      <c r="C40" s="159" t="s">
        <v>12</v>
      </c>
      <c r="D40" s="160"/>
      <c r="E40" s="16" t="s">
        <v>26</v>
      </c>
      <c r="F40" s="25" t="s">
        <v>24</v>
      </c>
      <c r="G40" s="17" t="s">
        <v>15</v>
      </c>
      <c r="H40" s="18" t="s">
        <v>16</v>
      </c>
      <c r="I40" s="72" t="s">
        <v>25</v>
      </c>
      <c r="J40" s="15">
        <f>SUM(O41:O41)</f>
        <v>900</v>
      </c>
      <c r="K40" s="159" t="s">
        <v>12</v>
      </c>
      <c r="L40" s="160"/>
      <c r="M40" s="16" t="s">
        <v>26</v>
      </c>
      <c r="N40" s="25" t="s">
        <v>24</v>
      </c>
      <c r="O40" s="17" t="s">
        <v>15</v>
      </c>
      <c r="P40" s="18" t="s">
        <v>16</v>
      </c>
    </row>
    <row r="41" spans="1:17" ht="19.2" customHeight="1" x14ac:dyDescent="0.25">
      <c r="A41" s="98" t="s">
        <v>60</v>
      </c>
      <c r="B41" s="90"/>
      <c r="C41" s="97"/>
      <c r="D41" s="26" t="s">
        <v>27</v>
      </c>
      <c r="E41" s="27">
        <v>25</v>
      </c>
      <c r="F41" s="27">
        <v>2</v>
      </c>
      <c r="G41" s="28">
        <f t="shared" ref="G41" si="9">C41*E41*F41</f>
        <v>0</v>
      </c>
      <c r="H41" s="96"/>
      <c r="I41" s="98" t="s">
        <v>60</v>
      </c>
      <c r="J41" s="121" t="s">
        <v>133</v>
      </c>
      <c r="K41" s="97">
        <v>450</v>
      </c>
      <c r="L41" s="26" t="s">
        <v>27</v>
      </c>
      <c r="M41" s="27">
        <v>2</v>
      </c>
      <c r="N41" s="27">
        <v>1</v>
      </c>
      <c r="O41" s="136">
        <f t="shared" ref="O41" si="10">K41*M41*N41</f>
        <v>900</v>
      </c>
      <c r="P41" s="108" t="s">
        <v>435</v>
      </c>
      <c r="Q41" s="1" t="s">
        <v>446</v>
      </c>
    </row>
    <row r="42" spans="1:17" ht="40.799999999999997" hidden="1" customHeight="1" x14ac:dyDescent="0.25">
      <c r="A42" s="72" t="s">
        <v>28</v>
      </c>
      <c r="B42" s="15">
        <f>SUM(G43:G43)</f>
        <v>0</v>
      </c>
      <c r="C42" s="159" t="s">
        <v>12</v>
      </c>
      <c r="D42" s="160"/>
      <c r="E42" s="16" t="s">
        <v>29</v>
      </c>
      <c r="F42" s="25" t="s">
        <v>30</v>
      </c>
      <c r="G42" s="17" t="s">
        <v>15</v>
      </c>
      <c r="H42" s="18" t="s">
        <v>16</v>
      </c>
      <c r="I42" s="72" t="s">
        <v>28</v>
      </c>
      <c r="J42" s="15">
        <f>SUM(O43:O43)</f>
        <v>0</v>
      </c>
      <c r="K42" s="159" t="s">
        <v>12</v>
      </c>
      <c r="L42" s="160"/>
      <c r="M42" s="16" t="s">
        <v>29</v>
      </c>
      <c r="N42" s="25" t="s">
        <v>30</v>
      </c>
      <c r="O42" s="17" t="s">
        <v>15</v>
      </c>
      <c r="P42" s="18" t="s">
        <v>16</v>
      </c>
    </row>
    <row r="43" spans="1:17" ht="38.4" hidden="1" customHeight="1" x14ac:dyDescent="0.25">
      <c r="A43" s="77" t="s">
        <v>31</v>
      </c>
      <c r="B43" s="26"/>
      <c r="C43" s="83"/>
      <c r="D43" s="84" t="s">
        <v>32</v>
      </c>
      <c r="E43" s="85">
        <v>0</v>
      </c>
      <c r="F43" s="86">
        <v>0</v>
      </c>
      <c r="G43" s="83">
        <f t="shared" ref="G43:G56" si="11">C43*E43*F43</f>
        <v>0</v>
      </c>
      <c r="H43" s="29"/>
      <c r="I43" s="77" t="s">
        <v>31</v>
      </c>
      <c r="J43" s="26"/>
      <c r="K43" s="83"/>
      <c r="L43" s="84" t="s">
        <v>32</v>
      </c>
      <c r="M43" s="85">
        <v>0</v>
      </c>
      <c r="N43" s="86">
        <v>0</v>
      </c>
      <c r="O43" s="83">
        <f t="shared" ref="O43" si="12">K43*M43*N43</f>
        <v>0</v>
      </c>
      <c r="P43" s="29"/>
    </row>
    <row r="44" spans="1:17" ht="40.799999999999997" hidden="1" customHeight="1" x14ac:dyDescent="0.25">
      <c r="A44" s="72" t="s">
        <v>33</v>
      </c>
      <c r="B44" s="15">
        <f>SUM(G45:G45)</f>
        <v>0</v>
      </c>
      <c r="C44" s="159" t="s">
        <v>12</v>
      </c>
      <c r="D44" s="160"/>
      <c r="E44" s="16" t="s">
        <v>29</v>
      </c>
      <c r="F44" s="25" t="s">
        <v>30</v>
      </c>
      <c r="G44" s="17" t="s">
        <v>15</v>
      </c>
      <c r="H44" s="18" t="s">
        <v>16</v>
      </c>
      <c r="I44" s="72" t="s">
        <v>33</v>
      </c>
      <c r="J44" s="15">
        <f>SUM(O45:O45)</f>
        <v>0</v>
      </c>
      <c r="K44" s="159" t="s">
        <v>12</v>
      </c>
      <c r="L44" s="160"/>
      <c r="M44" s="16" t="s">
        <v>29</v>
      </c>
      <c r="N44" s="25" t="s">
        <v>30</v>
      </c>
      <c r="O44" s="17" t="s">
        <v>15</v>
      </c>
      <c r="P44" s="18" t="s">
        <v>16</v>
      </c>
    </row>
    <row r="45" spans="1:17" ht="25.5" hidden="1" customHeight="1" x14ac:dyDescent="0.25">
      <c r="A45" s="31" t="s">
        <v>34</v>
      </c>
      <c r="B45" s="26"/>
      <c r="C45" s="11">
        <v>0</v>
      </c>
      <c r="D45" s="64" t="s">
        <v>21</v>
      </c>
      <c r="E45" s="27">
        <v>0</v>
      </c>
      <c r="F45" s="30">
        <v>0</v>
      </c>
      <c r="G45" s="11">
        <f t="shared" si="11"/>
        <v>0</v>
      </c>
      <c r="H45" s="29"/>
      <c r="I45" s="31" t="s">
        <v>34</v>
      </c>
      <c r="J45" s="26"/>
      <c r="K45" s="11">
        <v>0</v>
      </c>
      <c r="L45" s="64" t="s">
        <v>21</v>
      </c>
      <c r="M45" s="27">
        <v>0</v>
      </c>
      <c r="N45" s="30">
        <v>0</v>
      </c>
      <c r="O45" s="11">
        <f t="shared" ref="O45" si="13">K45*M45*N45</f>
        <v>0</v>
      </c>
      <c r="P45" s="29"/>
    </row>
    <row r="46" spans="1:17" ht="40.799999999999997" x14ac:dyDescent="0.25">
      <c r="A46" s="72" t="s">
        <v>35</v>
      </c>
      <c r="B46" s="15">
        <f>SUM(G47:G50)</f>
        <v>24450</v>
      </c>
      <c r="C46" s="159" t="s">
        <v>12</v>
      </c>
      <c r="D46" s="160"/>
      <c r="E46" s="16" t="s">
        <v>29</v>
      </c>
      <c r="F46" s="32" t="s">
        <v>14</v>
      </c>
      <c r="G46" s="17" t="s">
        <v>15</v>
      </c>
      <c r="H46" s="18" t="s">
        <v>16</v>
      </c>
      <c r="I46" s="72" t="s">
        <v>35</v>
      </c>
      <c r="J46" s="15">
        <f>SUM(O47:O50)</f>
        <v>26500</v>
      </c>
      <c r="K46" s="159" t="s">
        <v>12</v>
      </c>
      <c r="L46" s="160"/>
      <c r="M46" s="16" t="s">
        <v>29</v>
      </c>
      <c r="N46" s="32" t="s">
        <v>14</v>
      </c>
      <c r="O46" s="17" t="s">
        <v>15</v>
      </c>
      <c r="P46" s="18" t="s">
        <v>16</v>
      </c>
    </row>
    <row r="47" spans="1:17" ht="19.2" x14ac:dyDescent="0.25">
      <c r="A47" s="162" t="s">
        <v>68</v>
      </c>
      <c r="B47" s="91" t="s">
        <v>64</v>
      </c>
      <c r="C47" s="33">
        <v>500</v>
      </c>
      <c r="D47" s="64" t="s">
        <v>21</v>
      </c>
      <c r="E47" s="13">
        <v>2</v>
      </c>
      <c r="F47" s="13">
        <v>6</v>
      </c>
      <c r="G47" s="83">
        <f>C47*E47*F47</f>
        <v>6000</v>
      </c>
      <c r="H47" s="29"/>
      <c r="I47" s="162" t="s">
        <v>68</v>
      </c>
      <c r="J47" s="91" t="s">
        <v>64</v>
      </c>
      <c r="K47" s="33">
        <v>500</v>
      </c>
      <c r="L47" s="64" t="s">
        <v>21</v>
      </c>
      <c r="M47" s="13">
        <v>2</v>
      </c>
      <c r="N47" s="13">
        <v>7</v>
      </c>
      <c r="O47" s="83">
        <f>K47*M47*N47</f>
        <v>7000</v>
      </c>
      <c r="P47" s="108" t="s">
        <v>429</v>
      </c>
    </row>
    <row r="48" spans="1:17" ht="19.2" x14ac:dyDescent="0.25">
      <c r="A48" s="163"/>
      <c r="B48" s="91" t="s">
        <v>67</v>
      </c>
      <c r="C48" s="33">
        <v>800</v>
      </c>
      <c r="D48" s="95" t="s">
        <v>69</v>
      </c>
      <c r="E48" s="13">
        <v>2</v>
      </c>
      <c r="F48" s="13">
        <v>2</v>
      </c>
      <c r="G48" s="83">
        <f>C48*E48*F48</f>
        <v>3200</v>
      </c>
      <c r="H48" s="29"/>
      <c r="I48" s="163"/>
      <c r="J48" s="91" t="s">
        <v>67</v>
      </c>
      <c r="K48" s="33">
        <v>925</v>
      </c>
      <c r="L48" s="95" t="s">
        <v>69</v>
      </c>
      <c r="M48" s="13">
        <v>2</v>
      </c>
      <c r="N48" s="13">
        <v>2</v>
      </c>
      <c r="O48" s="83">
        <f>K48*M48*N48</f>
        <v>3700</v>
      </c>
      <c r="P48" s="108" t="s">
        <v>430</v>
      </c>
    </row>
    <row r="49" spans="1:17" ht="19.2" x14ac:dyDescent="0.25">
      <c r="A49" s="163"/>
      <c r="B49" s="91" t="s">
        <v>65</v>
      </c>
      <c r="C49" s="33">
        <v>550</v>
      </c>
      <c r="D49" s="95" t="s">
        <v>70</v>
      </c>
      <c r="E49" s="13">
        <v>1</v>
      </c>
      <c r="F49" s="13">
        <v>5</v>
      </c>
      <c r="G49" s="83">
        <f>C49*E49*F49</f>
        <v>2750</v>
      </c>
      <c r="H49" s="29"/>
      <c r="I49" s="163"/>
      <c r="J49" s="91" t="s">
        <v>65</v>
      </c>
      <c r="K49" s="33">
        <v>550</v>
      </c>
      <c r="L49" s="95" t="s">
        <v>70</v>
      </c>
      <c r="M49" s="13">
        <v>1</v>
      </c>
      <c r="N49" s="13">
        <v>6</v>
      </c>
      <c r="O49" s="112">
        <f>K49*M49*N49</f>
        <v>3300</v>
      </c>
      <c r="P49" s="108" t="s">
        <v>430</v>
      </c>
    </row>
    <row r="50" spans="1:17" ht="19.2" x14ac:dyDescent="0.25">
      <c r="A50" s="164"/>
      <c r="B50" s="91" t="s">
        <v>66</v>
      </c>
      <c r="C50" s="33">
        <v>500</v>
      </c>
      <c r="D50" s="64" t="s">
        <v>21</v>
      </c>
      <c r="E50" s="13">
        <v>5</v>
      </c>
      <c r="F50" s="13">
        <v>5</v>
      </c>
      <c r="G50" s="83">
        <f>C50*E50*F50</f>
        <v>12500</v>
      </c>
      <c r="H50" s="29" t="s">
        <v>119</v>
      </c>
      <c r="I50" s="164"/>
      <c r="J50" s="91" t="s">
        <v>66</v>
      </c>
      <c r="K50" s="33">
        <v>500</v>
      </c>
      <c r="L50" s="64" t="s">
        <v>21</v>
      </c>
      <c r="M50" s="13">
        <v>5</v>
      </c>
      <c r="N50" s="13">
        <v>5</v>
      </c>
      <c r="O50" s="138">
        <f>K50*M50*N50</f>
        <v>12500</v>
      </c>
      <c r="P50" s="108" t="s">
        <v>429</v>
      </c>
    </row>
    <row r="51" spans="1:17" ht="40.799999999999997" x14ac:dyDescent="0.25">
      <c r="A51" s="72" t="s">
        <v>36</v>
      </c>
      <c r="B51" s="15">
        <f>SUM(G52:G56)</f>
        <v>56149.999999979998</v>
      </c>
      <c r="C51" s="159" t="s">
        <v>12</v>
      </c>
      <c r="D51" s="160"/>
      <c r="E51" s="16" t="s">
        <v>18</v>
      </c>
      <c r="F51" s="25" t="s">
        <v>30</v>
      </c>
      <c r="G51" s="17" t="s">
        <v>15</v>
      </c>
      <c r="H51" s="18" t="s">
        <v>16</v>
      </c>
      <c r="I51" s="72" t="s">
        <v>36</v>
      </c>
      <c r="J51" s="15">
        <f>SUM(O52:O64)</f>
        <v>96514.999999980006</v>
      </c>
      <c r="K51" s="159" t="s">
        <v>12</v>
      </c>
      <c r="L51" s="160"/>
      <c r="M51" s="16" t="s">
        <v>18</v>
      </c>
      <c r="N51" s="25" t="s">
        <v>30</v>
      </c>
      <c r="O51" s="17" t="s">
        <v>15</v>
      </c>
      <c r="P51" s="18" t="s">
        <v>16</v>
      </c>
    </row>
    <row r="52" spans="1:17" ht="19.2" customHeight="1" x14ac:dyDescent="0.25">
      <c r="A52" s="161" t="s">
        <v>103</v>
      </c>
      <c r="B52" s="92" t="s">
        <v>88</v>
      </c>
      <c r="C52" s="11">
        <v>100</v>
      </c>
      <c r="D52" s="95" t="s">
        <v>71</v>
      </c>
      <c r="E52" s="13">
        <v>5</v>
      </c>
      <c r="F52" s="35">
        <v>1</v>
      </c>
      <c r="G52" s="11">
        <f t="shared" si="11"/>
        <v>500</v>
      </c>
      <c r="H52" s="96"/>
      <c r="I52" s="161" t="s">
        <v>103</v>
      </c>
      <c r="J52" s="92" t="s">
        <v>88</v>
      </c>
      <c r="K52" s="11">
        <v>100</v>
      </c>
      <c r="L52" s="95" t="s">
        <v>71</v>
      </c>
      <c r="M52" s="13">
        <v>8</v>
      </c>
      <c r="N52" s="35">
        <v>1</v>
      </c>
      <c r="O52" s="136">
        <f t="shared" ref="O52:O64" si="14">K52*M52*N52</f>
        <v>800</v>
      </c>
      <c r="P52" s="108" t="s">
        <v>428</v>
      </c>
      <c r="Q52" s="1" t="s">
        <v>445</v>
      </c>
    </row>
    <row r="53" spans="1:17" ht="19.2" x14ac:dyDescent="0.25">
      <c r="A53" s="161"/>
      <c r="B53" s="93" t="s">
        <v>89</v>
      </c>
      <c r="C53" s="11">
        <v>222.222222222</v>
      </c>
      <c r="D53" s="95" t="s">
        <v>71</v>
      </c>
      <c r="E53" s="13">
        <v>90</v>
      </c>
      <c r="F53" s="35">
        <v>1</v>
      </c>
      <c r="G53" s="11">
        <f t="shared" si="11"/>
        <v>19999.999999979998</v>
      </c>
      <c r="H53" s="29" t="s">
        <v>98</v>
      </c>
      <c r="I53" s="161"/>
      <c r="J53" s="93" t="s">
        <v>89</v>
      </c>
      <c r="K53" s="11">
        <v>222.222222222</v>
      </c>
      <c r="L53" s="95" t="s">
        <v>71</v>
      </c>
      <c r="M53" s="13">
        <v>90</v>
      </c>
      <c r="N53" s="35">
        <v>1</v>
      </c>
      <c r="O53" s="136">
        <f t="shared" si="14"/>
        <v>19999.999999979998</v>
      </c>
      <c r="P53" s="29"/>
      <c r="Q53" s="191" t="s">
        <v>449</v>
      </c>
    </row>
    <row r="54" spans="1:17" ht="46.8" x14ac:dyDescent="0.25">
      <c r="A54" s="161"/>
      <c r="B54" s="93" t="s">
        <v>94</v>
      </c>
      <c r="C54" s="34">
        <v>160</v>
      </c>
      <c r="D54" s="104" t="s">
        <v>92</v>
      </c>
      <c r="E54" s="13">
        <v>135</v>
      </c>
      <c r="F54" s="35">
        <v>1</v>
      </c>
      <c r="G54" s="34">
        <f t="shared" si="11"/>
        <v>21600</v>
      </c>
      <c r="H54" s="108"/>
      <c r="I54" s="161"/>
      <c r="J54" s="133" t="s">
        <v>94</v>
      </c>
      <c r="K54" s="134">
        <v>160</v>
      </c>
      <c r="L54" s="135" t="s">
        <v>92</v>
      </c>
      <c r="M54" s="21">
        <v>221</v>
      </c>
      <c r="N54" s="43">
        <v>1</v>
      </c>
      <c r="O54" s="137">
        <f t="shared" si="14"/>
        <v>35360</v>
      </c>
      <c r="P54" s="132" t="s">
        <v>436</v>
      </c>
      <c r="Q54" s="191" t="s">
        <v>444</v>
      </c>
    </row>
    <row r="55" spans="1:17" ht="19.2" x14ac:dyDescent="0.25">
      <c r="A55" s="161" t="s">
        <v>111</v>
      </c>
      <c r="B55" s="103" t="s">
        <v>112</v>
      </c>
      <c r="C55" s="34">
        <v>245</v>
      </c>
      <c r="D55" s="105" t="s">
        <v>102</v>
      </c>
      <c r="E55" s="13">
        <v>50</v>
      </c>
      <c r="F55" s="35">
        <v>1</v>
      </c>
      <c r="G55" s="34">
        <f t="shared" si="11"/>
        <v>12250</v>
      </c>
      <c r="H55" s="108" t="s">
        <v>118</v>
      </c>
      <c r="I55" s="161" t="s">
        <v>123</v>
      </c>
      <c r="J55" s="103" t="s">
        <v>124</v>
      </c>
      <c r="K55" s="34">
        <v>10</v>
      </c>
      <c r="L55" s="105" t="s">
        <v>102</v>
      </c>
      <c r="M55" s="13">
        <v>313</v>
      </c>
      <c r="N55" s="35">
        <v>1</v>
      </c>
      <c r="O55" s="192">
        <f t="shared" si="14"/>
        <v>3130</v>
      </c>
      <c r="P55" s="108" t="s">
        <v>431</v>
      </c>
    </row>
    <row r="56" spans="1:17" ht="19.2" x14ac:dyDescent="0.25">
      <c r="A56" s="161"/>
      <c r="B56" s="103" t="s">
        <v>113</v>
      </c>
      <c r="C56" s="34">
        <v>1800</v>
      </c>
      <c r="D56" s="105" t="s">
        <v>115</v>
      </c>
      <c r="E56" s="13">
        <v>1</v>
      </c>
      <c r="F56" s="35">
        <v>1</v>
      </c>
      <c r="G56" s="34">
        <f t="shared" si="11"/>
        <v>1800</v>
      </c>
      <c r="H56" s="108" t="s">
        <v>117</v>
      </c>
      <c r="I56" s="161"/>
      <c r="J56" s="103" t="s">
        <v>125</v>
      </c>
      <c r="K56" s="34">
        <v>8</v>
      </c>
      <c r="L56" s="105" t="s">
        <v>102</v>
      </c>
      <c r="M56" s="13">
        <v>330</v>
      </c>
      <c r="N56" s="35">
        <v>1</v>
      </c>
      <c r="O56" s="192">
        <f t="shared" si="14"/>
        <v>2640</v>
      </c>
      <c r="P56" s="108" t="s">
        <v>432</v>
      </c>
    </row>
    <row r="57" spans="1:17" ht="19.2" x14ac:dyDescent="0.25">
      <c r="A57" s="115"/>
      <c r="B57" s="103"/>
      <c r="C57" s="11"/>
      <c r="D57" s="116"/>
      <c r="E57" s="117"/>
      <c r="F57" s="118"/>
      <c r="G57" s="119"/>
      <c r="H57" s="108"/>
      <c r="I57" s="115"/>
      <c r="J57" s="103" t="s">
        <v>126</v>
      </c>
      <c r="K57" s="34">
        <v>20</v>
      </c>
      <c r="L57" s="105" t="s">
        <v>439</v>
      </c>
      <c r="M57" s="13">
        <v>280</v>
      </c>
      <c r="N57" s="35">
        <v>1</v>
      </c>
      <c r="O57" s="192">
        <f t="shared" si="14"/>
        <v>5600</v>
      </c>
      <c r="P57" s="108" t="s">
        <v>134</v>
      </c>
    </row>
    <row r="58" spans="1:17" ht="19.2" x14ac:dyDescent="0.25">
      <c r="A58" s="115"/>
      <c r="B58" s="103"/>
      <c r="C58" s="11"/>
      <c r="D58" s="116"/>
      <c r="E58" s="117"/>
      <c r="F58" s="118"/>
      <c r="G58" s="119"/>
      <c r="H58" s="108"/>
      <c r="I58" s="115"/>
      <c r="J58" s="103" t="s">
        <v>127</v>
      </c>
      <c r="K58" s="34">
        <v>200</v>
      </c>
      <c r="L58" s="105" t="s">
        <v>439</v>
      </c>
      <c r="M58" s="13">
        <v>12</v>
      </c>
      <c r="N58" s="35">
        <v>1</v>
      </c>
      <c r="O58" s="192">
        <f t="shared" si="14"/>
        <v>2400</v>
      </c>
      <c r="P58" s="108" t="s">
        <v>134</v>
      </c>
    </row>
    <row r="59" spans="1:17" ht="19.2" x14ac:dyDescent="0.25">
      <c r="A59" s="115"/>
      <c r="B59" s="103"/>
      <c r="C59" s="11"/>
      <c r="D59" s="116"/>
      <c r="E59" s="117"/>
      <c r="F59" s="118"/>
      <c r="G59" s="119"/>
      <c r="H59" s="108"/>
      <c r="I59" s="115"/>
      <c r="J59" s="103" t="s">
        <v>128</v>
      </c>
      <c r="K59" s="34">
        <v>8</v>
      </c>
      <c r="L59" s="105" t="s">
        <v>439</v>
      </c>
      <c r="M59" s="13">
        <v>320</v>
      </c>
      <c r="N59" s="35">
        <v>1</v>
      </c>
      <c r="O59" s="192">
        <f t="shared" si="14"/>
        <v>2560</v>
      </c>
      <c r="P59" s="108" t="s">
        <v>433</v>
      </c>
    </row>
    <row r="60" spans="1:17" ht="19.2" x14ac:dyDescent="0.25">
      <c r="A60" s="115"/>
      <c r="B60" s="103"/>
      <c r="C60" s="11"/>
      <c r="D60" s="116"/>
      <c r="E60" s="117"/>
      <c r="F60" s="118"/>
      <c r="G60" s="119"/>
      <c r="H60" s="108"/>
      <c r="I60" s="115"/>
      <c r="J60" s="103" t="s">
        <v>129</v>
      </c>
      <c r="K60" s="34">
        <v>5</v>
      </c>
      <c r="L60" s="105" t="s">
        <v>440</v>
      </c>
      <c r="M60" s="13">
        <v>75</v>
      </c>
      <c r="N60" s="35">
        <v>1</v>
      </c>
      <c r="O60" s="192">
        <f t="shared" si="14"/>
        <v>375</v>
      </c>
      <c r="P60" s="108" t="s">
        <v>134</v>
      </c>
    </row>
    <row r="61" spans="1:17" ht="19.2" x14ac:dyDescent="0.25">
      <c r="A61" s="115"/>
      <c r="B61" s="103"/>
      <c r="C61" s="11"/>
      <c r="D61" s="116"/>
      <c r="E61" s="117"/>
      <c r="F61" s="118"/>
      <c r="G61" s="119"/>
      <c r="H61" s="108"/>
      <c r="I61" s="115"/>
      <c r="J61" s="103" t="s">
        <v>130</v>
      </c>
      <c r="K61" s="34">
        <v>30</v>
      </c>
      <c r="L61" s="105" t="s">
        <v>439</v>
      </c>
      <c r="M61" s="13">
        <v>5</v>
      </c>
      <c r="N61" s="35">
        <v>1</v>
      </c>
      <c r="O61" s="122">
        <f t="shared" si="14"/>
        <v>150</v>
      </c>
      <c r="P61" s="108" t="s">
        <v>434</v>
      </c>
      <c r="Q61" s="1" t="s">
        <v>445</v>
      </c>
    </row>
    <row r="62" spans="1:17" ht="19.2" x14ac:dyDescent="0.25">
      <c r="A62" s="115"/>
      <c r="B62" s="103"/>
      <c r="C62" s="11"/>
      <c r="D62" s="116"/>
      <c r="E62" s="117"/>
      <c r="F62" s="118"/>
      <c r="G62" s="119"/>
      <c r="H62" s="108"/>
      <c r="I62" s="115"/>
      <c r="J62" s="103" t="s">
        <v>131</v>
      </c>
      <c r="K62" s="34">
        <v>4000</v>
      </c>
      <c r="L62" s="105" t="s">
        <v>441</v>
      </c>
      <c r="M62" s="13">
        <v>1</v>
      </c>
      <c r="N62" s="35">
        <v>1</v>
      </c>
      <c r="O62" s="122">
        <f t="shared" si="14"/>
        <v>4000</v>
      </c>
      <c r="P62" s="108" t="s">
        <v>134</v>
      </c>
      <c r="Q62" s="1" t="s">
        <v>445</v>
      </c>
    </row>
    <row r="63" spans="1:17" ht="19.2" x14ac:dyDescent="0.25">
      <c r="A63" s="115"/>
      <c r="B63" s="103"/>
      <c r="C63" s="11"/>
      <c r="D63" s="116"/>
      <c r="E63" s="117"/>
      <c r="F63" s="118"/>
      <c r="G63" s="119"/>
      <c r="H63" s="108"/>
      <c r="I63" s="115"/>
      <c r="J63" s="103" t="s">
        <v>437</v>
      </c>
      <c r="K63" s="34">
        <v>1500</v>
      </c>
      <c r="L63" s="105" t="s">
        <v>439</v>
      </c>
      <c r="M63" s="13">
        <v>1</v>
      </c>
      <c r="N63" s="35">
        <v>1</v>
      </c>
      <c r="O63" s="122">
        <f t="shared" si="14"/>
        <v>1500</v>
      </c>
      <c r="P63" s="108" t="s">
        <v>438</v>
      </c>
      <c r="Q63" s="191" t="s">
        <v>444</v>
      </c>
    </row>
    <row r="64" spans="1:17" ht="19.2" x14ac:dyDescent="0.25">
      <c r="A64" s="115"/>
      <c r="B64" s="103"/>
      <c r="C64" s="11"/>
      <c r="D64" s="116"/>
      <c r="E64" s="117"/>
      <c r="F64" s="118"/>
      <c r="G64" s="119"/>
      <c r="H64" s="108"/>
      <c r="I64" s="115"/>
      <c r="J64" s="103" t="s">
        <v>132</v>
      </c>
      <c r="K64" s="34">
        <v>4500</v>
      </c>
      <c r="L64" s="105" t="s">
        <v>442</v>
      </c>
      <c r="M64" s="13">
        <v>4</v>
      </c>
      <c r="N64" s="35">
        <v>1</v>
      </c>
      <c r="O64" s="122">
        <f t="shared" si="14"/>
        <v>18000</v>
      </c>
      <c r="P64" s="120" t="s">
        <v>443</v>
      </c>
      <c r="Q64" s="1" t="s">
        <v>447</v>
      </c>
    </row>
    <row r="65" spans="1:16" ht="96" x14ac:dyDescent="0.25">
      <c r="A65" s="72" t="s">
        <v>37</v>
      </c>
      <c r="B65" s="36" t="s">
        <v>38</v>
      </c>
      <c r="C65" s="154">
        <f>SUM(B9+B14+B34+B40+B42+B44+B51+B46)</f>
        <v>763029.99999997998</v>
      </c>
      <c r="D65" s="155"/>
      <c r="E65" s="155"/>
      <c r="F65" s="155"/>
      <c r="G65" s="155"/>
      <c r="H65" s="18" t="s">
        <v>16</v>
      </c>
      <c r="I65" s="72" t="s">
        <v>37</v>
      </c>
      <c r="J65" s="36" t="s">
        <v>38</v>
      </c>
      <c r="K65" s="154">
        <f>SUM(J9+J14+J34+J40+J42+J44+J51+J46)</f>
        <v>791190.99999997998</v>
      </c>
      <c r="L65" s="155"/>
      <c r="M65" s="155"/>
      <c r="N65" s="155"/>
      <c r="O65" s="155"/>
      <c r="P65" s="18" t="s">
        <v>16</v>
      </c>
    </row>
    <row r="66" spans="1:16" ht="22.2" x14ac:dyDescent="0.25">
      <c r="A66" s="77" t="s">
        <v>39</v>
      </c>
      <c r="B66" s="87">
        <v>0.08</v>
      </c>
      <c r="C66" s="156">
        <f>C65*B66</f>
        <v>61042.399999998401</v>
      </c>
      <c r="D66" s="157"/>
      <c r="E66" s="157"/>
      <c r="F66" s="157"/>
      <c r="G66" s="157"/>
      <c r="H66" s="29"/>
      <c r="I66" s="77" t="s">
        <v>39</v>
      </c>
      <c r="J66" s="87">
        <v>0.08</v>
      </c>
      <c r="K66" s="156">
        <f>K65*J66</f>
        <v>63295.279999998398</v>
      </c>
      <c r="L66" s="157"/>
      <c r="M66" s="157"/>
      <c r="N66" s="157"/>
      <c r="O66" s="157"/>
      <c r="P66" s="29"/>
    </row>
    <row r="67" spans="1:16" ht="20.399999999999999" x14ac:dyDescent="0.25">
      <c r="A67" s="72" t="s">
        <v>40</v>
      </c>
      <c r="B67" s="155">
        <f>C65+C66</f>
        <v>824072.39999997837</v>
      </c>
      <c r="C67" s="158"/>
      <c r="D67" s="158"/>
      <c r="E67" s="158"/>
      <c r="F67" s="158"/>
      <c r="G67" s="158"/>
      <c r="H67" s="38"/>
      <c r="I67" s="72" t="s">
        <v>40</v>
      </c>
      <c r="J67" s="155">
        <f>K65+K66</f>
        <v>854486.27999997837</v>
      </c>
      <c r="K67" s="158"/>
      <c r="L67" s="158"/>
      <c r="M67" s="158"/>
      <c r="N67" s="158"/>
      <c r="O67" s="158"/>
      <c r="P67" s="38"/>
    </row>
    <row r="68" spans="1:16" ht="40.799999999999997" x14ac:dyDescent="0.25">
      <c r="A68" s="72" t="s">
        <v>41</v>
      </c>
      <c r="B68" s="39">
        <f>SUM(G69:G70)</f>
        <v>0</v>
      </c>
      <c r="C68" s="148" t="s">
        <v>12</v>
      </c>
      <c r="D68" s="149"/>
      <c r="E68" s="40" t="s">
        <v>29</v>
      </c>
      <c r="F68" s="41" t="s">
        <v>24</v>
      </c>
      <c r="G68" s="42"/>
      <c r="H68" s="38"/>
      <c r="I68" s="72" t="s">
        <v>41</v>
      </c>
      <c r="J68" s="39">
        <f>SUM(O69:O70)</f>
        <v>0</v>
      </c>
      <c r="K68" s="148" t="s">
        <v>12</v>
      </c>
      <c r="L68" s="149"/>
      <c r="M68" s="40" t="s">
        <v>29</v>
      </c>
      <c r="N68" s="41" t="s">
        <v>24</v>
      </c>
      <c r="O68" s="42"/>
      <c r="P68" s="38"/>
    </row>
    <row r="69" spans="1:16" ht="19.2" x14ac:dyDescent="0.25">
      <c r="A69" s="31"/>
      <c r="B69" s="43"/>
      <c r="C69" s="11"/>
      <c r="D69" s="64"/>
      <c r="E69" s="13"/>
      <c r="F69" s="44"/>
      <c r="G69" s="11"/>
      <c r="H69" s="29"/>
      <c r="I69" s="31"/>
      <c r="J69" s="43"/>
      <c r="K69" s="11"/>
      <c r="L69" s="64"/>
      <c r="M69" s="13"/>
      <c r="N69" s="44"/>
      <c r="O69" s="11"/>
      <c r="P69" s="29"/>
    </row>
    <row r="70" spans="1:16" ht="19.2" x14ac:dyDescent="0.25">
      <c r="A70" s="66"/>
      <c r="B70" s="43"/>
      <c r="C70" s="11"/>
      <c r="D70" s="64"/>
      <c r="E70" s="13"/>
      <c r="F70" s="44"/>
      <c r="G70" s="11"/>
      <c r="H70" s="29"/>
      <c r="I70" s="66"/>
      <c r="J70" s="43"/>
      <c r="K70" s="11"/>
      <c r="L70" s="64"/>
      <c r="M70" s="13"/>
      <c r="N70" s="44"/>
      <c r="O70" s="11"/>
      <c r="P70" s="29"/>
    </row>
    <row r="71" spans="1:16" ht="19.2" x14ac:dyDescent="0.25">
      <c r="A71" s="66"/>
      <c r="B71" s="20"/>
      <c r="C71" s="11"/>
      <c r="D71" s="64"/>
      <c r="E71" s="13"/>
      <c r="F71" s="44"/>
      <c r="G71" s="11"/>
      <c r="H71" s="29"/>
      <c r="I71" s="66"/>
      <c r="J71" s="20"/>
      <c r="K71" s="11"/>
      <c r="L71" s="64"/>
      <c r="M71" s="13"/>
      <c r="N71" s="44"/>
      <c r="O71" s="11"/>
      <c r="P71" s="29"/>
    </row>
    <row r="72" spans="1:16" ht="40.799999999999997" x14ac:dyDescent="0.25">
      <c r="A72" s="72" t="s">
        <v>42</v>
      </c>
      <c r="B72" s="39">
        <f>SUM(G73:G74)</f>
        <v>0</v>
      </c>
      <c r="C72" s="148" t="s">
        <v>43</v>
      </c>
      <c r="D72" s="149"/>
      <c r="E72" s="40" t="s">
        <v>29</v>
      </c>
      <c r="F72" s="41" t="s">
        <v>24</v>
      </c>
      <c r="G72" s="45" t="s">
        <v>44</v>
      </c>
      <c r="H72" s="38"/>
      <c r="I72" s="72" t="s">
        <v>42</v>
      </c>
      <c r="J72" s="39">
        <f>SUM(O73:O74)</f>
        <v>0</v>
      </c>
      <c r="K72" s="148" t="s">
        <v>43</v>
      </c>
      <c r="L72" s="149"/>
      <c r="M72" s="40" t="s">
        <v>29</v>
      </c>
      <c r="N72" s="41" t="s">
        <v>24</v>
      </c>
      <c r="O72" s="45" t="s">
        <v>44</v>
      </c>
      <c r="P72" s="38"/>
    </row>
    <row r="73" spans="1:16" ht="20.399999999999999" x14ac:dyDescent="0.25">
      <c r="A73" s="77" t="s">
        <v>42</v>
      </c>
      <c r="B73" s="46"/>
      <c r="C73" s="11">
        <v>0</v>
      </c>
      <c r="D73" s="64" t="s">
        <v>21</v>
      </c>
      <c r="E73" s="13">
        <v>0</v>
      </c>
      <c r="F73" s="44">
        <v>0</v>
      </c>
      <c r="G73" s="37">
        <f>C73*E73*F73</f>
        <v>0</v>
      </c>
      <c r="H73" s="29"/>
      <c r="I73" s="77" t="s">
        <v>42</v>
      </c>
      <c r="J73" s="46"/>
      <c r="K73" s="11">
        <v>0</v>
      </c>
      <c r="L73" s="64" t="s">
        <v>21</v>
      </c>
      <c r="M73" s="13">
        <v>0</v>
      </c>
      <c r="N73" s="44">
        <v>0</v>
      </c>
      <c r="O73" s="37">
        <f>K73*M73*N73</f>
        <v>0</v>
      </c>
      <c r="P73" s="29"/>
    </row>
    <row r="74" spans="1:16" ht="19.2" x14ac:dyDescent="0.25">
      <c r="A74" s="67" t="s">
        <v>45</v>
      </c>
      <c r="B74" s="47" t="s">
        <v>46</v>
      </c>
      <c r="C74" s="48">
        <v>0.08</v>
      </c>
      <c r="D74" s="64" t="s">
        <v>21</v>
      </c>
      <c r="E74" s="13">
        <v>0</v>
      </c>
      <c r="F74" s="44">
        <v>0</v>
      </c>
      <c r="G74" s="49">
        <f>G73*C74</f>
        <v>0</v>
      </c>
      <c r="H74" s="29"/>
      <c r="I74" s="67" t="s">
        <v>45</v>
      </c>
      <c r="J74" s="47" t="s">
        <v>46</v>
      </c>
      <c r="K74" s="48">
        <v>0.08</v>
      </c>
      <c r="L74" s="64" t="s">
        <v>21</v>
      </c>
      <c r="M74" s="13">
        <v>0</v>
      </c>
      <c r="N74" s="44">
        <v>0</v>
      </c>
      <c r="O74" s="49">
        <f>O73*K74</f>
        <v>0</v>
      </c>
      <c r="P74" s="29"/>
    </row>
    <row r="75" spans="1:16" ht="61.2" x14ac:dyDescent="0.25">
      <c r="A75" s="72" t="s">
        <v>47</v>
      </c>
      <c r="B75" s="50" t="s">
        <v>48</v>
      </c>
      <c r="C75" s="150">
        <f>B67+B68+B72</f>
        <v>824072.39999997837</v>
      </c>
      <c r="D75" s="151"/>
      <c r="E75" s="152"/>
      <c r="F75" s="152"/>
      <c r="G75" s="153"/>
      <c r="H75" s="38"/>
      <c r="I75" s="72" t="s">
        <v>47</v>
      </c>
      <c r="J75" s="50" t="s">
        <v>48</v>
      </c>
      <c r="K75" s="150">
        <f>J67+J68+J72</f>
        <v>854486.27999997837</v>
      </c>
      <c r="L75" s="151"/>
      <c r="M75" s="152"/>
      <c r="N75" s="152"/>
      <c r="O75" s="153"/>
      <c r="P75" s="38"/>
    </row>
    <row r="76" spans="1:16" ht="20.399999999999999" x14ac:dyDescent="0.25">
      <c r="A76" s="72" t="s">
        <v>49</v>
      </c>
      <c r="B76" s="51">
        <v>0.06</v>
      </c>
      <c r="C76" s="144">
        <f>C75*B76</f>
        <v>49444.343999998702</v>
      </c>
      <c r="D76" s="145"/>
      <c r="E76" s="145"/>
      <c r="F76" s="145"/>
      <c r="G76" s="145"/>
      <c r="H76" s="29"/>
      <c r="I76" s="72" t="s">
        <v>49</v>
      </c>
      <c r="J76" s="51">
        <v>0.06</v>
      </c>
      <c r="K76" s="144">
        <f>K75*J76</f>
        <v>51269.176799998699</v>
      </c>
      <c r="L76" s="145"/>
      <c r="M76" s="145"/>
      <c r="N76" s="145"/>
      <c r="O76" s="145"/>
      <c r="P76" s="29"/>
    </row>
    <row r="77" spans="1:16" ht="20.399999999999999" x14ac:dyDescent="0.25">
      <c r="A77" s="72" t="s">
        <v>50</v>
      </c>
      <c r="B77" s="51">
        <v>7.1999999999999998E-3</v>
      </c>
      <c r="C77" s="144">
        <f>C75*B77</f>
        <v>5933.3212799998437</v>
      </c>
      <c r="D77" s="145"/>
      <c r="E77" s="145"/>
      <c r="F77" s="145"/>
      <c r="G77" s="145"/>
      <c r="H77" s="29"/>
      <c r="I77" s="72" t="s">
        <v>50</v>
      </c>
      <c r="J77" s="51">
        <v>7.1999999999999998E-3</v>
      </c>
      <c r="K77" s="144">
        <f>K75*J77</f>
        <v>6152.3012159998443</v>
      </c>
      <c r="L77" s="145"/>
      <c r="M77" s="145"/>
      <c r="N77" s="145"/>
      <c r="O77" s="145"/>
      <c r="P77" s="29"/>
    </row>
    <row r="78" spans="1:16" ht="20.399999999999999" x14ac:dyDescent="0.25">
      <c r="A78" s="72" t="s">
        <v>51</v>
      </c>
      <c r="B78" s="52"/>
      <c r="C78" s="146">
        <f>C75+C76+C77</f>
        <v>879450.06527997693</v>
      </c>
      <c r="D78" s="147"/>
      <c r="E78" s="147"/>
      <c r="F78" s="147"/>
      <c r="G78" s="147"/>
      <c r="H78" s="38"/>
      <c r="I78" s="72" t="s">
        <v>51</v>
      </c>
      <c r="J78" s="52"/>
      <c r="K78" s="146">
        <f>K75+K76+K77</f>
        <v>911907.75801597699</v>
      </c>
      <c r="L78" s="147"/>
      <c r="M78" s="147"/>
      <c r="N78" s="147"/>
      <c r="O78" s="147"/>
      <c r="P78" s="38"/>
    </row>
    <row r="79" spans="1:16" ht="38.4" x14ac:dyDescent="0.25">
      <c r="A79" s="77" t="s">
        <v>52</v>
      </c>
      <c r="B79" s="35"/>
      <c r="C79" s="139">
        <v>270</v>
      </c>
      <c r="D79" s="140"/>
      <c r="E79" s="140"/>
      <c r="F79" s="140"/>
      <c r="G79" s="141"/>
      <c r="H79" s="29"/>
      <c r="I79" s="77" t="s">
        <v>52</v>
      </c>
      <c r="J79" s="35"/>
      <c r="K79" s="139">
        <v>270</v>
      </c>
      <c r="L79" s="140"/>
      <c r="M79" s="140"/>
      <c r="N79" s="140"/>
      <c r="O79" s="141"/>
      <c r="P79" s="29"/>
    </row>
    <row r="80" spans="1:16" ht="39" thickBot="1" x14ac:dyDescent="0.3">
      <c r="A80" s="78" t="s">
        <v>53</v>
      </c>
      <c r="B80" s="53"/>
      <c r="C80" s="142">
        <f>C78/C79</f>
        <v>3257.2224639999145</v>
      </c>
      <c r="D80" s="143"/>
      <c r="E80" s="143"/>
      <c r="F80" s="143"/>
      <c r="G80" s="143"/>
      <c r="H80" s="54"/>
      <c r="I80" s="78" t="s">
        <v>53</v>
      </c>
      <c r="J80" s="53"/>
      <c r="K80" s="142">
        <f>K78/K79</f>
        <v>3377.4361407999149</v>
      </c>
      <c r="L80" s="143"/>
      <c r="M80" s="143"/>
      <c r="N80" s="143"/>
      <c r="O80" s="143"/>
      <c r="P80" s="54"/>
    </row>
    <row r="81" spans="1:16" x14ac:dyDescent="0.25">
      <c r="A81" s="55"/>
      <c r="B81" s="55"/>
      <c r="C81" s="55"/>
      <c r="D81" s="55"/>
      <c r="E81" s="56"/>
      <c r="G81" s="57"/>
      <c r="I81" s="55"/>
      <c r="J81" s="55"/>
      <c r="K81" s="55"/>
      <c r="L81" s="55"/>
      <c r="M81" s="56"/>
      <c r="O81" s="57"/>
    </row>
    <row r="85" spans="1:16" ht="19.2" x14ac:dyDescent="0.25">
      <c r="A85" s="79"/>
      <c r="B85" s="58"/>
      <c r="C85" s="58"/>
      <c r="D85" s="58"/>
      <c r="E85" s="58"/>
      <c r="F85" s="59"/>
      <c r="G85" s="58"/>
      <c r="H85" s="60"/>
      <c r="I85" s="79"/>
      <c r="J85" s="58"/>
      <c r="K85" s="58"/>
      <c r="L85" s="58"/>
      <c r="M85" s="58"/>
      <c r="N85" s="59"/>
      <c r="O85" s="58"/>
      <c r="P85" s="60"/>
    </row>
    <row r="86" spans="1:16" ht="19.2" x14ac:dyDescent="0.25">
      <c r="A86" s="79"/>
      <c r="B86" s="58"/>
      <c r="C86" s="58"/>
      <c r="D86" s="58"/>
      <c r="E86" s="58"/>
      <c r="F86" s="59"/>
      <c r="G86" s="58"/>
      <c r="H86" s="60"/>
      <c r="I86" s="79"/>
      <c r="J86" s="58"/>
      <c r="K86" s="58"/>
      <c r="L86" s="58"/>
      <c r="M86" s="58"/>
      <c r="N86" s="59"/>
      <c r="O86" s="58"/>
      <c r="P86" s="60"/>
    </row>
    <row r="87" spans="1:16" ht="19.2" x14ac:dyDescent="0.25">
      <c r="A87" s="79"/>
      <c r="B87" s="58"/>
      <c r="C87" s="58"/>
      <c r="D87" s="58"/>
      <c r="E87" s="58"/>
      <c r="F87" s="59"/>
      <c r="G87" s="58"/>
      <c r="H87" s="60"/>
      <c r="I87" s="79"/>
      <c r="J87" s="58"/>
      <c r="K87" s="58"/>
      <c r="L87" s="58"/>
      <c r="M87" s="58"/>
      <c r="N87" s="59"/>
      <c r="O87" s="58"/>
      <c r="P87" s="60"/>
    </row>
    <row r="88" spans="1:16" ht="19.2" x14ac:dyDescent="0.25">
      <c r="A88" s="79"/>
      <c r="B88"/>
      <c r="C88" s="58"/>
      <c r="D88" s="58"/>
      <c r="E88" s="58"/>
      <c r="F88" s="59"/>
      <c r="G88" s="58"/>
      <c r="H88" s="60"/>
      <c r="I88" s="79"/>
      <c r="J88"/>
      <c r="K88" s="58"/>
      <c r="L88" s="58"/>
      <c r="M88" s="58"/>
      <c r="N88" s="59"/>
      <c r="O88" s="58"/>
      <c r="P88" s="60"/>
    </row>
    <row r="89" spans="1:16" ht="19.2" x14ac:dyDescent="0.25">
      <c r="A89" s="79"/>
      <c r="B89" s="58"/>
      <c r="C89" s="58"/>
      <c r="D89" s="58"/>
      <c r="E89" s="58"/>
      <c r="F89" s="59"/>
      <c r="G89" s="58"/>
      <c r="H89" s="60"/>
      <c r="I89" s="79"/>
      <c r="J89" s="58"/>
      <c r="K89" s="58"/>
      <c r="L89" s="58"/>
      <c r="M89" s="58"/>
      <c r="N89" s="59"/>
      <c r="O89" s="58"/>
      <c r="P89" s="60"/>
    </row>
    <row r="90" spans="1:16" ht="19.2" x14ac:dyDescent="0.25">
      <c r="A90" s="79"/>
      <c r="B90" s="58"/>
      <c r="C90" s="58"/>
      <c r="D90" s="58"/>
      <c r="E90" s="58"/>
      <c r="F90" s="59"/>
      <c r="G90" s="58"/>
      <c r="H90" s="60"/>
      <c r="I90" s="79"/>
      <c r="J90" s="58"/>
      <c r="K90" s="58"/>
      <c r="L90" s="58"/>
      <c r="M90" s="58"/>
      <c r="N90" s="59"/>
      <c r="O90" s="58"/>
      <c r="P90" s="60"/>
    </row>
    <row r="91" spans="1:16" ht="19.2" x14ac:dyDescent="0.25">
      <c r="A91" s="79"/>
      <c r="B91" s="58"/>
      <c r="C91" s="58"/>
      <c r="D91" s="58"/>
      <c r="E91" s="58"/>
      <c r="F91" s="59"/>
      <c r="G91" s="58"/>
      <c r="H91" s="60"/>
      <c r="I91" s="79"/>
      <c r="J91" s="58"/>
      <c r="K91" s="58"/>
      <c r="L91" s="58"/>
      <c r="M91" s="58"/>
      <c r="N91" s="59"/>
      <c r="O91" s="58"/>
      <c r="P91" s="60"/>
    </row>
    <row r="92" spans="1:16" ht="19.2" x14ac:dyDescent="0.25">
      <c r="A92" s="79"/>
      <c r="B92" s="58"/>
      <c r="C92" s="58"/>
      <c r="D92" s="58"/>
      <c r="E92" s="58"/>
      <c r="F92" s="59"/>
      <c r="G92" s="58"/>
      <c r="H92" s="60"/>
      <c r="I92" s="79"/>
      <c r="J92" s="58"/>
      <c r="K92" s="58"/>
      <c r="L92" s="58"/>
      <c r="M92" s="58"/>
      <c r="N92" s="59"/>
      <c r="O92" s="58"/>
      <c r="P92" s="60"/>
    </row>
    <row r="93" spans="1:16" ht="19.2" x14ac:dyDescent="0.25">
      <c r="A93" s="79"/>
      <c r="B93" s="58"/>
      <c r="C93" s="58"/>
      <c r="D93" s="58"/>
      <c r="E93" s="58"/>
      <c r="F93" s="59"/>
      <c r="G93" s="58"/>
      <c r="H93" s="60"/>
      <c r="I93" s="79"/>
      <c r="J93" s="58"/>
      <c r="K93" s="58"/>
      <c r="L93" s="58"/>
      <c r="M93" s="58"/>
      <c r="N93" s="59"/>
      <c r="O93" s="58"/>
      <c r="P93" s="60"/>
    </row>
    <row r="94" spans="1:16" ht="19.2" x14ac:dyDescent="0.25">
      <c r="A94" s="79"/>
      <c r="B94" s="58"/>
      <c r="C94" s="58"/>
      <c r="D94" s="58"/>
      <c r="E94" s="58"/>
      <c r="F94" s="59"/>
      <c r="G94" s="58"/>
      <c r="H94" s="60"/>
      <c r="I94" s="79"/>
      <c r="J94" s="58"/>
      <c r="K94" s="58"/>
      <c r="L94" s="58"/>
      <c r="M94" s="58"/>
      <c r="N94" s="59"/>
      <c r="O94" s="58"/>
      <c r="P94" s="60"/>
    </row>
    <row r="95" spans="1:16" ht="19.2" x14ac:dyDescent="0.25">
      <c r="A95" s="79"/>
      <c r="B95" s="58"/>
      <c r="C95" s="58"/>
      <c r="D95" s="58"/>
      <c r="E95" s="58"/>
      <c r="F95" s="59"/>
      <c r="G95" s="58"/>
      <c r="H95" s="60"/>
      <c r="I95" s="79"/>
      <c r="J95" s="58"/>
      <c r="K95" s="58"/>
      <c r="L95" s="58"/>
      <c r="M95" s="58"/>
      <c r="N95" s="59"/>
      <c r="O95" s="58"/>
      <c r="P95" s="60"/>
    </row>
    <row r="96" spans="1:16" ht="19.2" x14ac:dyDescent="0.25">
      <c r="A96" s="79"/>
      <c r="B96" s="58"/>
      <c r="C96" s="58"/>
      <c r="D96" s="58"/>
      <c r="E96" s="58"/>
      <c r="F96" s="59"/>
      <c r="G96" s="58"/>
      <c r="H96" s="60"/>
      <c r="I96" s="79"/>
      <c r="J96" s="58"/>
      <c r="K96" s="58"/>
      <c r="L96" s="58"/>
      <c r="M96" s="58"/>
      <c r="N96" s="59"/>
      <c r="O96" s="58"/>
      <c r="P96" s="60"/>
    </row>
    <row r="97" spans="1:16" ht="19.2" x14ac:dyDescent="0.25">
      <c r="A97" s="79"/>
      <c r="B97" s="58"/>
      <c r="C97" s="58"/>
      <c r="D97" s="58"/>
      <c r="E97" s="58"/>
      <c r="F97" s="59"/>
      <c r="G97" s="58"/>
      <c r="H97" s="60"/>
      <c r="I97" s="79"/>
      <c r="J97" s="58"/>
      <c r="K97" s="58"/>
      <c r="L97" s="58"/>
      <c r="M97" s="58"/>
      <c r="N97" s="59"/>
      <c r="O97" s="58"/>
      <c r="P97" s="60"/>
    </row>
    <row r="98" spans="1:16" ht="19.2" x14ac:dyDescent="0.25">
      <c r="A98" s="79"/>
      <c r="B98" s="58"/>
      <c r="C98" s="58"/>
      <c r="D98" s="58"/>
      <c r="E98" s="58"/>
      <c r="F98" s="59"/>
      <c r="G98" s="58"/>
      <c r="H98" s="60"/>
      <c r="I98" s="79"/>
      <c r="J98" s="58"/>
      <c r="K98" s="58"/>
      <c r="L98" s="58"/>
      <c r="M98" s="58"/>
      <c r="N98" s="59"/>
      <c r="O98" s="58"/>
      <c r="P98" s="60"/>
    </row>
    <row r="99" spans="1:16" ht="19.2" x14ac:dyDescent="0.25">
      <c r="A99" s="79"/>
      <c r="B99" s="58"/>
      <c r="C99" s="58"/>
      <c r="D99" s="58"/>
      <c r="E99" s="58"/>
      <c r="F99" s="59"/>
      <c r="G99" s="58"/>
      <c r="H99" s="60"/>
      <c r="I99" s="79"/>
      <c r="J99" s="58"/>
      <c r="K99" s="58"/>
      <c r="L99" s="58"/>
      <c r="M99" s="58"/>
      <c r="N99" s="59"/>
      <c r="O99" s="58"/>
      <c r="P99" s="60"/>
    </row>
    <row r="100" spans="1:16" ht="19.2" x14ac:dyDescent="0.25">
      <c r="A100" s="79"/>
      <c r="B100" s="58"/>
      <c r="C100" s="58"/>
      <c r="D100" s="58"/>
      <c r="E100" s="58"/>
      <c r="F100" s="59"/>
      <c r="G100" s="58"/>
      <c r="H100" s="60"/>
      <c r="I100" s="79"/>
      <c r="J100" s="58"/>
      <c r="K100" s="58"/>
      <c r="L100" s="58"/>
      <c r="M100" s="58"/>
      <c r="N100" s="59"/>
      <c r="O100" s="58"/>
      <c r="P100" s="60"/>
    </row>
    <row r="101" spans="1:16" ht="19.2" x14ac:dyDescent="0.25">
      <c r="A101" s="79"/>
      <c r="B101" s="58"/>
      <c r="C101" s="58"/>
      <c r="D101" s="58"/>
      <c r="E101" s="58"/>
      <c r="F101" s="59"/>
      <c r="G101" s="58"/>
      <c r="H101" s="60"/>
      <c r="I101" s="79"/>
      <c r="J101" s="58"/>
      <c r="K101" s="58"/>
      <c r="L101" s="58"/>
      <c r="M101" s="58"/>
      <c r="N101" s="59"/>
      <c r="O101" s="58"/>
      <c r="P101" s="60"/>
    </row>
    <row r="102" spans="1:16" ht="19.2" x14ac:dyDescent="0.25">
      <c r="A102" s="79"/>
      <c r="B102" s="58"/>
      <c r="C102" s="58"/>
      <c r="D102" s="58"/>
      <c r="E102" s="58"/>
      <c r="F102" s="59"/>
      <c r="G102" s="58"/>
      <c r="H102" s="60"/>
      <c r="I102" s="79"/>
      <c r="J102" s="58"/>
      <c r="K102" s="58"/>
      <c r="L102" s="58"/>
      <c r="M102" s="58"/>
      <c r="N102" s="59"/>
      <c r="O102" s="58"/>
      <c r="P102" s="60"/>
    </row>
    <row r="103" spans="1:16" ht="19.2" x14ac:dyDescent="0.25">
      <c r="A103" s="79"/>
      <c r="B103" s="58"/>
      <c r="C103" s="58"/>
      <c r="D103" s="58"/>
      <c r="E103" s="58"/>
      <c r="F103" s="59"/>
      <c r="G103" s="58"/>
      <c r="H103" s="60"/>
      <c r="I103" s="79"/>
      <c r="J103" s="58"/>
      <c r="K103" s="58"/>
      <c r="L103" s="58"/>
      <c r="M103" s="58"/>
      <c r="N103" s="59"/>
      <c r="O103" s="58"/>
      <c r="P103" s="60"/>
    </row>
    <row r="104" spans="1:16" ht="19.2" x14ac:dyDescent="0.25">
      <c r="A104" s="79"/>
      <c r="B104" s="58"/>
      <c r="C104" s="58"/>
      <c r="D104" s="58"/>
      <c r="E104" s="58"/>
      <c r="F104" s="59"/>
      <c r="G104" s="58"/>
      <c r="H104" s="60"/>
      <c r="I104" s="79"/>
      <c r="J104" s="58"/>
      <c r="K104" s="58"/>
      <c r="L104" s="58"/>
      <c r="M104" s="58"/>
      <c r="N104" s="59"/>
      <c r="O104" s="58"/>
      <c r="P104" s="60"/>
    </row>
    <row r="105" spans="1:16" ht="19.2" x14ac:dyDescent="0.25">
      <c r="A105" s="79"/>
      <c r="B105" s="58"/>
      <c r="C105" s="58"/>
      <c r="D105" s="58"/>
      <c r="E105" s="58"/>
      <c r="F105" s="59"/>
      <c r="G105" s="58"/>
      <c r="H105" s="60"/>
      <c r="I105" s="79"/>
      <c r="J105" s="58"/>
      <c r="K105" s="58"/>
      <c r="L105" s="58"/>
      <c r="M105" s="58"/>
      <c r="N105" s="59"/>
      <c r="O105" s="58"/>
      <c r="P105" s="60"/>
    </row>
    <row r="106" spans="1:16" ht="19.2" x14ac:dyDescent="0.25">
      <c r="A106" s="79"/>
      <c r="B106" s="58"/>
      <c r="C106" s="58"/>
      <c r="D106" s="58"/>
      <c r="E106" s="58"/>
      <c r="F106" s="59"/>
      <c r="G106" s="58"/>
      <c r="H106" s="60"/>
      <c r="I106" s="79"/>
      <c r="J106" s="58"/>
      <c r="K106" s="58"/>
      <c r="L106" s="58"/>
      <c r="M106" s="58"/>
      <c r="N106" s="59"/>
      <c r="O106" s="58"/>
      <c r="P106" s="60"/>
    </row>
    <row r="107" spans="1:16" ht="19.2" x14ac:dyDescent="0.25">
      <c r="A107" s="79"/>
      <c r="B107" s="58"/>
      <c r="C107" s="58"/>
      <c r="D107" s="58"/>
      <c r="E107" s="58"/>
      <c r="F107" s="59"/>
      <c r="G107" s="58"/>
      <c r="H107" s="60"/>
      <c r="I107" s="79"/>
      <c r="J107" s="58"/>
      <c r="K107" s="58"/>
      <c r="L107" s="58"/>
      <c r="M107" s="58"/>
      <c r="N107" s="59"/>
      <c r="O107" s="58"/>
      <c r="P107" s="60"/>
    </row>
    <row r="108" spans="1:16" ht="19.2" x14ac:dyDescent="0.25">
      <c r="A108" s="79"/>
      <c r="B108" s="58"/>
      <c r="C108" s="58"/>
      <c r="D108" s="58"/>
      <c r="E108" s="58"/>
      <c r="F108" s="59"/>
      <c r="G108" s="58"/>
      <c r="H108" s="60"/>
      <c r="I108" s="79"/>
      <c r="J108" s="58"/>
      <c r="K108" s="58"/>
      <c r="L108" s="58"/>
      <c r="M108" s="58"/>
      <c r="N108" s="59"/>
      <c r="O108" s="58"/>
      <c r="P108" s="60"/>
    </row>
    <row r="109" spans="1:16" ht="19.2" x14ac:dyDescent="0.25">
      <c r="A109" s="79"/>
      <c r="B109" s="58"/>
      <c r="C109" s="58"/>
      <c r="D109" s="58"/>
      <c r="E109" s="58"/>
      <c r="F109" s="59"/>
      <c r="G109" s="58"/>
      <c r="H109" s="60"/>
      <c r="I109" s="79"/>
      <c r="J109" s="58"/>
      <c r="K109" s="58"/>
      <c r="L109" s="58"/>
      <c r="M109" s="58"/>
      <c r="N109" s="59"/>
      <c r="O109" s="58"/>
      <c r="P109" s="60"/>
    </row>
    <row r="110" spans="1:16" ht="19.2" x14ac:dyDescent="0.25">
      <c r="A110" s="79"/>
      <c r="B110" s="58"/>
      <c r="C110" s="58"/>
      <c r="D110" s="58"/>
      <c r="E110" s="58"/>
      <c r="F110" s="59"/>
      <c r="G110" s="58"/>
      <c r="H110" s="60"/>
      <c r="I110" s="79"/>
      <c r="J110" s="58"/>
      <c r="K110" s="58"/>
      <c r="L110" s="58"/>
      <c r="M110" s="58"/>
      <c r="N110" s="59"/>
      <c r="O110" s="58"/>
      <c r="P110" s="60"/>
    </row>
    <row r="111" spans="1:16" ht="19.2" x14ac:dyDescent="0.25">
      <c r="A111" s="79"/>
      <c r="B111" s="58"/>
      <c r="C111" s="58"/>
      <c r="D111" s="58"/>
      <c r="E111" s="58"/>
      <c r="F111" s="59"/>
      <c r="G111" s="58"/>
      <c r="H111" s="60"/>
      <c r="I111" s="79"/>
      <c r="J111" s="58"/>
      <c r="K111" s="58"/>
      <c r="L111" s="58"/>
      <c r="M111" s="58"/>
      <c r="N111" s="59"/>
      <c r="O111" s="58"/>
      <c r="P111" s="60"/>
    </row>
    <row r="112" spans="1:16" ht="19.2" x14ac:dyDescent="0.25">
      <c r="A112" s="79"/>
      <c r="B112" s="58"/>
      <c r="C112" s="58"/>
      <c r="D112" s="58"/>
      <c r="E112" s="58"/>
      <c r="F112" s="59"/>
      <c r="G112" s="58"/>
      <c r="H112" s="60"/>
      <c r="I112" s="79"/>
      <c r="J112" s="58"/>
      <c r="K112" s="58"/>
      <c r="L112" s="58"/>
      <c r="M112" s="58"/>
      <c r="N112" s="59"/>
      <c r="O112" s="58"/>
      <c r="P112" s="60"/>
    </row>
    <row r="113" spans="1:16" ht="19.2" x14ac:dyDescent="0.25">
      <c r="A113" s="79"/>
      <c r="B113" s="58"/>
      <c r="C113" s="58"/>
      <c r="D113" s="58"/>
      <c r="E113" s="58"/>
      <c r="F113" s="59"/>
      <c r="G113" s="58"/>
      <c r="H113" s="60"/>
      <c r="I113" s="79"/>
      <c r="J113" s="58"/>
      <c r="K113" s="58"/>
      <c r="L113" s="58"/>
      <c r="M113" s="58"/>
      <c r="N113" s="59"/>
      <c r="O113" s="58"/>
      <c r="P113" s="60"/>
    </row>
    <row r="114" spans="1:16" ht="19.2" x14ac:dyDescent="0.25">
      <c r="A114" s="79"/>
      <c r="B114" s="58"/>
      <c r="C114" s="58"/>
      <c r="D114" s="58"/>
      <c r="E114" s="58"/>
      <c r="F114" s="59"/>
      <c r="G114" s="58"/>
      <c r="H114" s="60"/>
      <c r="I114" s="79"/>
      <c r="J114" s="58"/>
      <c r="K114" s="58"/>
      <c r="L114" s="58"/>
      <c r="M114" s="58"/>
      <c r="N114" s="59"/>
      <c r="O114" s="58"/>
      <c r="P114" s="60"/>
    </row>
    <row r="115" spans="1:16" ht="19.2" x14ac:dyDescent="0.25">
      <c r="A115" s="79"/>
      <c r="B115" s="58"/>
      <c r="C115" s="58"/>
      <c r="D115" s="58"/>
      <c r="E115" s="58"/>
      <c r="F115" s="59"/>
      <c r="G115" s="58"/>
      <c r="H115" s="60"/>
      <c r="I115" s="79"/>
      <c r="J115" s="58"/>
      <c r="K115" s="58"/>
      <c r="L115" s="58"/>
      <c r="M115" s="58"/>
      <c r="N115" s="59"/>
      <c r="O115" s="58"/>
      <c r="P115" s="60"/>
    </row>
    <row r="116" spans="1:16" ht="19.2" x14ac:dyDescent="0.25">
      <c r="A116" s="79"/>
      <c r="B116" s="58"/>
      <c r="C116" s="58"/>
      <c r="D116" s="58"/>
      <c r="E116" s="58"/>
      <c r="F116" s="59"/>
      <c r="G116" s="58"/>
      <c r="H116" s="60"/>
      <c r="I116" s="79"/>
      <c r="J116" s="58"/>
      <c r="K116" s="58"/>
      <c r="L116" s="58"/>
      <c r="M116" s="58"/>
      <c r="N116" s="59"/>
      <c r="O116" s="58"/>
      <c r="P116" s="60"/>
    </row>
    <row r="117" spans="1:16" x14ac:dyDescent="0.25">
      <c r="A117" s="80"/>
      <c r="B117" s="61"/>
      <c r="C117" s="61"/>
      <c r="D117" s="61"/>
      <c r="E117" s="61"/>
      <c r="F117" s="62"/>
      <c r="G117" s="61"/>
      <c r="I117" s="80"/>
      <c r="J117" s="61"/>
      <c r="K117" s="61"/>
      <c r="L117" s="61"/>
      <c r="M117" s="61"/>
      <c r="N117" s="62"/>
      <c r="O117" s="61"/>
    </row>
    <row r="118" spans="1:16" x14ac:dyDescent="0.25">
      <c r="A118" s="80"/>
      <c r="B118" s="61"/>
      <c r="C118" s="61"/>
      <c r="D118" s="61"/>
      <c r="E118" s="61"/>
      <c r="F118" s="62"/>
      <c r="G118" s="61"/>
      <c r="I118" s="80"/>
      <c r="J118" s="61"/>
      <c r="K118" s="61"/>
      <c r="L118" s="61"/>
      <c r="M118" s="61"/>
      <c r="N118" s="62"/>
      <c r="O118" s="61"/>
    </row>
  </sheetData>
  <protectedRanges>
    <protectedRange sqref="B3 J3" name="Area 1_1_1_1"/>
    <protectedRange sqref="D3 L3" name="Area 1_1_1_1_1"/>
  </protectedRanges>
  <mergeCells count="70">
    <mergeCell ref="A1:H1"/>
    <mergeCell ref="I1:P1"/>
    <mergeCell ref="B2:H2"/>
    <mergeCell ref="J2:P2"/>
    <mergeCell ref="D3:H3"/>
    <mergeCell ref="L3:P3"/>
    <mergeCell ref="D4:H4"/>
    <mergeCell ref="L4:P4"/>
    <mergeCell ref="D5:H5"/>
    <mergeCell ref="L5:P5"/>
    <mergeCell ref="B6:H6"/>
    <mergeCell ref="J6:P6"/>
    <mergeCell ref="B7:H7"/>
    <mergeCell ref="J7:P7"/>
    <mergeCell ref="A8:H8"/>
    <mergeCell ref="I8:P8"/>
    <mergeCell ref="C9:D9"/>
    <mergeCell ref="K9:L9"/>
    <mergeCell ref="A10:A11"/>
    <mergeCell ref="A12:A13"/>
    <mergeCell ref="C14:D14"/>
    <mergeCell ref="K14:L14"/>
    <mergeCell ref="A15:A16"/>
    <mergeCell ref="I15:I16"/>
    <mergeCell ref="A17:A19"/>
    <mergeCell ref="I17:I19"/>
    <mergeCell ref="A20:A22"/>
    <mergeCell ref="I20:I22"/>
    <mergeCell ref="A24:A33"/>
    <mergeCell ref="I24:I33"/>
    <mergeCell ref="C34:D34"/>
    <mergeCell ref="K34:L34"/>
    <mergeCell ref="C40:D40"/>
    <mergeCell ref="K40:L40"/>
    <mergeCell ref="C42:D42"/>
    <mergeCell ref="K42:L42"/>
    <mergeCell ref="C44:D44"/>
    <mergeCell ref="K44:L44"/>
    <mergeCell ref="C46:D46"/>
    <mergeCell ref="K46:L46"/>
    <mergeCell ref="A47:A50"/>
    <mergeCell ref="I47:I50"/>
    <mergeCell ref="C51:D51"/>
    <mergeCell ref="K51:L51"/>
    <mergeCell ref="A52:A54"/>
    <mergeCell ref="I52:I54"/>
    <mergeCell ref="A55:A56"/>
    <mergeCell ref="I55:I56"/>
    <mergeCell ref="C65:G65"/>
    <mergeCell ref="K65:O65"/>
    <mergeCell ref="C66:G66"/>
    <mergeCell ref="K66:O66"/>
    <mergeCell ref="B67:G67"/>
    <mergeCell ref="J67:O67"/>
    <mergeCell ref="C68:D68"/>
    <mergeCell ref="K68:L68"/>
    <mergeCell ref="C72:D72"/>
    <mergeCell ref="K72:L72"/>
    <mergeCell ref="C75:G75"/>
    <mergeCell ref="K75:O75"/>
    <mergeCell ref="C79:G79"/>
    <mergeCell ref="K79:O79"/>
    <mergeCell ref="C80:G80"/>
    <mergeCell ref="K80:O80"/>
    <mergeCell ref="C76:G76"/>
    <mergeCell ref="K76:O76"/>
    <mergeCell ref="C77:G77"/>
    <mergeCell ref="K77:O77"/>
    <mergeCell ref="C78:G78"/>
    <mergeCell ref="K78:O78"/>
  </mergeCells>
  <phoneticPr fontId="14" type="noConversion"/>
  <dataValidations count="6">
    <dataValidation allowBlank="1" showInputMessage="1" showErrorMessage="1" prompt="Double click, entering into the linked cell of &quot;Debriefing Check List&quot; to input directly_x000a__x000a_双击进入&quot;描述清单&quot;的相应单元格进行输入" sqref="B2 B4:B5 B65464 B131000 B196536 B262072 B327608 B393144 B458680 B524216 B589752 B655288 B720824 B786360 B851896 B917432 B982968 B65466:B65467 B131002:B131003 B196538:B196539 B262074:B262075 B327610:B327611 B393146:B393147 B458682:B458683 B524218:B524219 B589754:B589755 B655290:B655291 B720826:B720827 B786362:B786363 B851898:B851899 B917434:B917435 B982970:B982971 D982970:D982971 D65466:D65467 D131002:D131003 D196538:D196539 D262074:D262075 D327610:D327611 D393146:D393147 D458682:D458683 D524218:D524219 D589754:D589755 D655290:D655291 D720826:D720827 D786362:D786363 D851898:D851899 D917434:D917435 D4:D5 J2 J4:J5 J65464 J131000 J196536 J262072 J327608 J393144 J458680 J524216 J589752 J655288 J720824 J786360 J851896 J917432 J982968 J65466:J65467 J131002:J131003 J196538:J196539 J262074:J262075 J327610:J327611 J393146:J393147 J458682:J458683 J524218:J524219 J589754:J589755 J655290:J655291 J720826:J720827 J786362:J786363 J851898:J851899 J917434:J917435 J982970:J982971 L982970:L982971 L65466:L65467 L131002:L131003 L196538:L196539 L262074:L262075 L327610:L327611 L393146:L393147 L458682:L458683 L524218:L524219 L589754:L589755 L655290:L655291 L720826:L720827 L786362:L786363 L851898:L851899 L917434:L917435 L4:L5" xr:uid="{CD56A21E-5D49-4E63-AFBF-495D55E8E24C}"/>
    <dataValidation type="date" operator="lessThanOrEqual" allowBlank="1" showInputMessage="1" showErrorMessage="1" errorTitle="录入有误" error="1.请按照格式录入_x000a_2.报价日期需要早于活动日期" promptTitle="请录入日期" prompt="格式如: 2010-7-1" sqref="D982969 D65465 D131001 D196537 D262073 D327609 D393145 D458681 D524217 D589753 D655289 D720825 D786361 D851897 D917433 L982969 L65465 L131001 L196537 L262073 L327609 L393145 L458681 L524217 L589753 L655289 L720825 L786361 L851897 L917433" xr:uid="{9F345F94-9167-4DA7-A7DB-9CD63DE692FD}">
      <formula1>#REF!</formula1>
    </dataValidation>
    <dataValidation allowBlank="1" showInputMessage="1" showErrorMessage="1" promptTitle="不需要录入" prompt="_x000a_表格自动运算" sqref="B7 B65469 B131005 B196541 B262077 B327613 B393149 B458685 B524221 B589757 B655293 B720829 B786365 B851901 B917437 B982973 J7 J65469 J131005 J196541 J262077 J327613 J393149 J458685 J524221 J589757 J655293 J720829 J786365 J851901 J917437 J982973" xr:uid="{50CB0B18-83A8-4B49-9CAF-A01D921E592A}"/>
    <dataValidation allowBlank="1" showInputMessage="1" showErrorMessage="1" promptTitle="The labor cost in setup 搭建劳工成本" prompt="_x000a_All labor costs in setup should be input into agency fee (Jonior/Advance Skilled Workers)_x000a__x000a_搭建中的劳工成本应计入服务费用(初级/高级技工费用)" sqref="A46 A65527 A131063 A196599 A262135 A327671 A393207 A458743 A524279 A589815 A655351 A720887 A786423 A851959 A917495 A983031 A72:A73 A75:A77 A65534:A65537 A65544:A65545 A65547:A65548 A131070:A131073 A131080:A131081 A131083:A131084 A196606:A196609 A196616:A196617 A196619:A196620 A262142:A262145 A262152:A262153 A262155:A262156 A327678:A327681 A327688:A327689 A327691:A327692 A393214:A393217 A393224:A393225 A393227:A393228 A458750:A458753 A458760:A458761 A458763:A458764 A524286:A524289 A524296:A524297 A524299:A524300 A589822:A589825 A589832:A589833 A589835:A589836 A655358:A655361 A655368:A655369 A655371:A655372 A720894:A720897 A720904:A720905 A720907:A720908 A786430:A786433 A786440:A786441 A786443:A786444 A851966:A851969 A851976:A851977 A851979:A851980 A917502:A917505 A917512:A917513 A917515:A917516 A983038:A983041 A983048:A983049 A983051:A983052 A51:A52 A65 I46 I65527 I131063 I196599 I262135 I327671 I393207 I458743 I524279 I589815 I655351 I720887 I786423 I851959 I917495 I983031 I72:I73 I75:I77 I65534:I65537 I65544:I65545 I65547:I65548 I131070:I131073 I131080:I131081 I131083:I131084 I196606:I196609 I196616:I196617 I196619:I196620 I262142:I262145 I262152:I262153 I262155:I262156 I327678:I327681 I327688:I327689 I327691:I327692 I393214:I393217 I393224:I393225 I393227:I393228 I458750:I458753 I458760:I458761 I458763:I458764 I524286:I524289 I524296:I524297 I524299:I524300 I589822:I589825 I589832:I589833 I589835:I589836 I655358:I655361 I655368:I655369 I655371:I655372 I720894:I720897 I720904:I720905 I720907:I720908 I786430:I786433 I786440:I786441 I786443:I786444 I851966:I851969 I851976:I851977 I851979:I851980 I917502:I917505 I917512:I917513 I917515:I917516 I983038:I983041 I983048:I983049 I983051:I983052 I51:I52 I65" xr:uid="{F272EC24-7961-41C9-97D4-906D65789784}"/>
    <dataValidation allowBlank="1" showInputMessage="1" showErrorMessage="1" promptTitle="请在此插入行. Please insert from here." prompt="_x000a_Please copy this line, and click the right button to insert the copies line._x000a__x000a_1.请点选本行&quot;行符&quot;_x000a_2.点选右键&quot;复制&quot;一整行_x000a_3.用右键点选本行&quot;行符&quot;并&quot;插入复制的单元格&quot;" sqref="A80 A65530 A65551 A131066 A131087 A196602 A196623 A262138 A262159 A327674 A327695 A393210 A393231 A458746 A458767 A524282 A524303 A589818 A589839 A655354 A655375 A720890 A720911 A786426 A786447 A851962 A851983 A917498 A917519 A983034 A983055 I80 I65530 I65551 I131066 I131087 I196602 I196623 I262138 I262159 I327674 I327695 I393210 I393231 I458746 I458767 I524282 I524303 I589818 I589839 I655354 I655375 I720890 I720911 I786426 I786447 I851962 I851983 I917498 I917519 I983034 I983055" xr:uid="{6414D67C-A726-48DF-907B-865AA275D8A2}"/>
    <dataValidation operator="lessThanOrEqual" allowBlank="1" showInputMessage="1" showErrorMessage="1" errorTitle="录入有误" error="1.请按照格式录入_x000a_2.报价日期需要早于活动日期" promptTitle="请录入日期" prompt="格式如: 2010-7-1" sqref="D3:H3 L3:P3" xr:uid="{7EAC1C75-AC1D-42AD-9136-D653B76023EA}"/>
  </dataValidations>
  <pageMargins left="0.75" right="0.75" top="1" bottom="1" header="0.5" footer="0.5"/>
  <pageSetup paperSize="9"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74D46-4FB3-463E-AB9C-A90C46A295E1}">
  <sheetPr>
    <pageSetUpPr fitToPage="1"/>
  </sheetPr>
  <dimension ref="A1:O263"/>
  <sheetViews>
    <sheetView topLeftCell="G1" workbookViewId="0">
      <selection activeCell="K21" sqref="K21"/>
    </sheetView>
  </sheetViews>
  <sheetFormatPr defaultRowHeight="14.4" x14ac:dyDescent="0.25"/>
  <cols>
    <col min="1" max="1" width="8.33203125" customWidth="1"/>
    <col min="2" max="2" width="14.109375" customWidth="1"/>
    <col min="3" max="3" width="16.44140625" customWidth="1"/>
    <col min="4" max="4" width="15.33203125" customWidth="1"/>
    <col min="5" max="5" width="16" customWidth="1"/>
    <col min="6" max="6" width="18.21875" customWidth="1"/>
    <col min="7" max="7" width="28.44140625" customWidth="1"/>
    <col min="8" max="8" width="11.77734375" customWidth="1"/>
    <col min="9" max="9" width="12.77734375" customWidth="1"/>
    <col min="10" max="10" width="12.5546875" customWidth="1"/>
    <col min="12" max="12" width="11.77734375" customWidth="1"/>
    <col min="13" max="13" width="9" bestFit="1" customWidth="1"/>
    <col min="14" max="14" width="11.88671875" bestFit="1" customWidth="1"/>
    <col min="15" max="15" width="42.44140625" bestFit="1" customWidth="1"/>
    <col min="257" max="257" width="8.33203125" customWidth="1"/>
    <col min="258" max="258" width="14.109375" customWidth="1"/>
    <col min="259" max="259" width="16.44140625" customWidth="1"/>
    <col min="260" max="260" width="15.33203125" customWidth="1"/>
    <col min="261" max="261" width="16" customWidth="1"/>
    <col min="262" max="262" width="18.21875" customWidth="1"/>
    <col min="263" max="263" width="28.44140625" customWidth="1"/>
    <col min="264" max="264" width="11.77734375" customWidth="1"/>
    <col min="265" max="265" width="12.77734375" customWidth="1"/>
    <col min="266" max="266" width="12.5546875" customWidth="1"/>
    <col min="268" max="268" width="11.77734375" customWidth="1"/>
    <col min="269" max="269" width="9" bestFit="1" customWidth="1"/>
    <col min="270" max="270" width="11.88671875" bestFit="1" customWidth="1"/>
    <col min="271" max="271" width="42.44140625" bestFit="1" customWidth="1"/>
    <col min="513" max="513" width="8.33203125" customWidth="1"/>
    <col min="514" max="514" width="14.109375" customWidth="1"/>
    <col min="515" max="515" width="16.44140625" customWidth="1"/>
    <col min="516" max="516" width="15.33203125" customWidth="1"/>
    <col min="517" max="517" width="16" customWidth="1"/>
    <col min="518" max="518" width="18.21875" customWidth="1"/>
    <col min="519" max="519" width="28.44140625" customWidth="1"/>
    <col min="520" max="520" width="11.77734375" customWidth="1"/>
    <col min="521" max="521" width="12.77734375" customWidth="1"/>
    <col min="522" max="522" width="12.5546875" customWidth="1"/>
    <col min="524" max="524" width="11.77734375" customWidth="1"/>
    <col min="525" max="525" width="9" bestFit="1" customWidth="1"/>
    <col min="526" max="526" width="11.88671875" bestFit="1" customWidth="1"/>
    <col min="527" max="527" width="42.44140625" bestFit="1" customWidth="1"/>
    <col min="769" max="769" width="8.33203125" customWidth="1"/>
    <col min="770" max="770" width="14.109375" customWidth="1"/>
    <col min="771" max="771" width="16.44140625" customWidth="1"/>
    <col min="772" max="772" width="15.33203125" customWidth="1"/>
    <col min="773" max="773" width="16" customWidth="1"/>
    <col min="774" max="774" width="18.21875" customWidth="1"/>
    <col min="775" max="775" width="28.44140625" customWidth="1"/>
    <col min="776" max="776" width="11.77734375" customWidth="1"/>
    <col min="777" max="777" width="12.77734375" customWidth="1"/>
    <col min="778" max="778" width="12.5546875" customWidth="1"/>
    <col min="780" max="780" width="11.77734375" customWidth="1"/>
    <col min="781" max="781" width="9" bestFit="1" customWidth="1"/>
    <col min="782" max="782" width="11.88671875" bestFit="1" customWidth="1"/>
    <col min="783" max="783" width="42.44140625" bestFit="1" customWidth="1"/>
    <col min="1025" max="1025" width="8.33203125" customWidth="1"/>
    <col min="1026" max="1026" width="14.109375" customWidth="1"/>
    <col min="1027" max="1027" width="16.44140625" customWidth="1"/>
    <col min="1028" max="1028" width="15.33203125" customWidth="1"/>
    <col min="1029" max="1029" width="16" customWidth="1"/>
    <col min="1030" max="1030" width="18.21875" customWidth="1"/>
    <col min="1031" max="1031" width="28.44140625" customWidth="1"/>
    <col min="1032" max="1032" width="11.77734375" customWidth="1"/>
    <col min="1033" max="1033" width="12.77734375" customWidth="1"/>
    <col min="1034" max="1034" width="12.5546875" customWidth="1"/>
    <col min="1036" max="1036" width="11.77734375" customWidth="1"/>
    <col min="1037" max="1037" width="9" bestFit="1" customWidth="1"/>
    <col min="1038" max="1038" width="11.88671875" bestFit="1" customWidth="1"/>
    <col min="1039" max="1039" width="42.44140625" bestFit="1" customWidth="1"/>
    <col min="1281" max="1281" width="8.33203125" customWidth="1"/>
    <col min="1282" max="1282" width="14.109375" customWidth="1"/>
    <col min="1283" max="1283" width="16.44140625" customWidth="1"/>
    <col min="1284" max="1284" width="15.33203125" customWidth="1"/>
    <col min="1285" max="1285" width="16" customWidth="1"/>
    <col min="1286" max="1286" width="18.21875" customWidth="1"/>
    <col min="1287" max="1287" width="28.44140625" customWidth="1"/>
    <col min="1288" max="1288" width="11.77734375" customWidth="1"/>
    <col min="1289" max="1289" width="12.77734375" customWidth="1"/>
    <col min="1290" max="1290" width="12.5546875" customWidth="1"/>
    <col min="1292" max="1292" width="11.77734375" customWidth="1"/>
    <col min="1293" max="1293" width="9" bestFit="1" customWidth="1"/>
    <col min="1294" max="1294" width="11.88671875" bestFit="1" customWidth="1"/>
    <col min="1295" max="1295" width="42.44140625" bestFit="1" customWidth="1"/>
    <col min="1537" max="1537" width="8.33203125" customWidth="1"/>
    <col min="1538" max="1538" width="14.109375" customWidth="1"/>
    <col min="1539" max="1539" width="16.44140625" customWidth="1"/>
    <col min="1540" max="1540" width="15.33203125" customWidth="1"/>
    <col min="1541" max="1541" width="16" customWidth="1"/>
    <col min="1542" max="1542" width="18.21875" customWidth="1"/>
    <col min="1543" max="1543" width="28.44140625" customWidth="1"/>
    <col min="1544" max="1544" width="11.77734375" customWidth="1"/>
    <col min="1545" max="1545" width="12.77734375" customWidth="1"/>
    <col min="1546" max="1546" width="12.5546875" customWidth="1"/>
    <col min="1548" max="1548" width="11.77734375" customWidth="1"/>
    <col min="1549" max="1549" width="9" bestFit="1" customWidth="1"/>
    <col min="1550" max="1550" width="11.88671875" bestFit="1" customWidth="1"/>
    <col min="1551" max="1551" width="42.44140625" bestFit="1" customWidth="1"/>
    <col min="1793" max="1793" width="8.33203125" customWidth="1"/>
    <col min="1794" max="1794" width="14.109375" customWidth="1"/>
    <col min="1795" max="1795" width="16.44140625" customWidth="1"/>
    <col min="1796" max="1796" width="15.33203125" customWidth="1"/>
    <col min="1797" max="1797" width="16" customWidth="1"/>
    <col min="1798" max="1798" width="18.21875" customWidth="1"/>
    <col min="1799" max="1799" width="28.44140625" customWidth="1"/>
    <col min="1800" max="1800" width="11.77734375" customWidth="1"/>
    <col min="1801" max="1801" width="12.77734375" customWidth="1"/>
    <col min="1802" max="1802" width="12.5546875" customWidth="1"/>
    <col min="1804" max="1804" width="11.77734375" customWidth="1"/>
    <col min="1805" max="1805" width="9" bestFit="1" customWidth="1"/>
    <col min="1806" max="1806" width="11.88671875" bestFit="1" customWidth="1"/>
    <col min="1807" max="1807" width="42.44140625" bestFit="1" customWidth="1"/>
    <col min="2049" max="2049" width="8.33203125" customWidth="1"/>
    <col min="2050" max="2050" width="14.109375" customWidth="1"/>
    <col min="2051" max="2051" width="16.44140625" customWidth="1"/>
    <col min="2052" max="2052" width="15.33203125" customWidth="1"/>
    <col min="2053" max="2053" width="16" customWidth="1"/>
    <col min="2054" max="2054" width="18.21875" customWidth="1"/>
    <col min="2055" max="2055" width="28.44140625" customWidth="1"/>
    <col min="2056" max="2056" width="11.77734375" customWidth="1"/>
    <col min="2057" max="2057" width="12.77734375" customWidth="1"/>
    <col min="2058" max="2058" width="12.5546875" customWidth="1"/>
    <col min="2060" max="2060" width="11.77734375" customWidth="1"/>
    <col min="2061" max="2061" width="9" bestFit="1" customWidth="1"/>
    <col min="2062" max="2062" width="11.88671875" bestFit="1" customWidth="1"/>
    <col min="2063" max="2063" width="42.44140625" bestFit="1" customWidth="1"/>
    <col min="2305" max="2305" width="8.33203125" customWidth="1"/>
    <col min="2306" max="2306" width="14.109375" customWidth="1"/>
    <col min="2307" max="2307" width="16.44140625" customWidth="1"/>
    <col min="2308" max="2308" width="15.33203125" customWidth="1"/>
    <col min="2309" max="2309" width="16" customWidth="1"/>
    <col min="2310" max="2310" width="18.21875" customWidth="1"/>
    <col min="2311" max="2311" width="28.44140625" customWidth="1"/>
    <col min="2312" max="2312" width="11.77734375" customWidth="1"/>
    <col min="2313" max="2313" width="12.77734375" customWidth="1"/>
    <col min="2314" max="2314" width="12.5546875" customWidth="1"/>
    <col min="2316" max="2316" width="11.77734375" customWidth="1"/>
    <col min="2317" max="2317" width="9" bestFit="1" customWidth="1"/>
    <col min="2318" max="2318" width="11.88671875" bestFit="1" customWidth="1"/>
    <col min="2319" max="2319" width="42.44140625" bestFit="1" customWidth="1"/>
    <col min="2561" max="2561" width="8.33203125" customWidth="1"/>
    <col min="2562" max="2562" width="14.109375" customWidth="1"/>
    <col min="2563" max="2563" width="16.44140625" customWidth="1"/>
    <col min="2564" max="2564" width="15.33203125" customWidth="1"/>
    <col min="2565" max="2565" width="16" customWidth="1"/>
    <col min="2566" max="2566" width="18.21875" customWidth="1"/>
    <col min="2567" max="2567" width="28.44140625" customWidth="1"/>
    <col min="2568" max="2568" width="11.77734375" customWidth="1"/>
    <col min="2569" max="2569" width="12.77734375" customWidth="1"/>
    <col min="2570" max="2570" width="12.5546875" customWidth="1"/>
    <col min="2572" max="2572" width="11.77734375" customWidth="1"/>
    <col min="2573" max="2573" width="9" bestFit="1" customWidth="1"/>
    <col min="2574" max="2574" width="11.88671875" bestFit="1" customWidth="1"/>
    <col min="2575" max="2575" width="42.44140625" bestFit="1" customWidth="1"/>
    <col min="2817" max="2817" width="8.33203125" customWidth="1"/>
    <col min="2818" max="2818" width="14.109375" customWidth="1"/>
    <col min="2819" max="2819" width="16.44140625" customWidth="1"/>
    <col min="2820" max="2820" width="15.33203125" customWidth="1"/>
    <col min="2821" max="2821" width="16" customWidth="1"/>
    <col min="2822" max="2822" width="18.21875" customWidth="1"/>
    <col min="2823" max="2823" width="28.44140625" customWidth="1"/>
    <col min="2824" max="2824" width="11.77734375" customWidth="1"/>
    <col min="2825" max="2825" width="12.77734375" customWidth="1"/>
    <col min="2826" max="2826" width="12.5546875" customWidth="1"/>
    <col min="2828" max="2828" width="11.77734375" customWidth="1"/>
    <col min="2829" max="2829" width="9" bestFit="1" customWidth="1"/>
    <col min="2830" max="2830" width="11.88671875" bestFit="1" customWidth="1"/>
    <col min="2831" max="2831" width="42.44140625" bestFit="1" customWidth="1"/>
    <col min="3073" max="3073" width="8.33203125" customWidth="1"/>
    <col min="3074" max="3074" width="14.109375" customWidth="1"/>
    <col min="3075" max="3075" width="16.44140625" customWidth="1"/>
    <col min="3076" max="3076" width="15.33203125" customWidth="1"/>
    <col min="3077" max="3077" width="16" customWidth="1"/>
    <col min="3078" max="3078" width="18.21875" customWidth="1"/>
    <col min="3079" max="3079" width="28.44140625" customWidth="1"/>
    <col min="3080" max="3080" width="11.77734375" customWidth="1"/>
    <col min="3081" max="3081" width="12.77734375" customWidth="1"/>
    <col min="3082" max="3082" width="12.5546875" customWidth="1"/>
    <col min="3084" max="3084" width="11.77734375" customWidth="1"/>
    <col min="3085" max="3085" width="9" bestFit="1" customWidth="1"/>
    <col min="3086" max="3086" width="11.88671875" bestFit="1" customWidth="1"/>
    <col min="3087" max="3087" width="42.44140625" bestFit="1" customWidth="1"/>
    <col min="3329" max="3329" width="8.33203125" customWidth="1"/>
    <col min="3330" max="3330" width="14.109375" customWidth="1"/>
    <col min="3331" max="3331" width="16.44140625" customWidth="1"/>
    <col min="3332" max="3332" width="15.33203125" customWidth="1"/>
    <col min="3333" max="3333" width="16" customWidth="1"/>
    <col min="3334" max="3334" width="18.21875" customWidth="1"/>
    <col min="3335" max="3335" width="28.44140625" customWidth="1"/>
    <col min="3336" max="3336" width="11.77734375" customWidth="1"/>
    <col min="3337" max="3337" width="12.77734375" customWidth="1"/>
    <col min="3338" max="3338" width="12.5546875" customWidth="1"/>
    <col min="3340" max="3340" width="11.77734375" customWidth="1"/>
    <col min="3341" max="3341" width="9" bestFit="1" customWidth="1"/>
    <col min="3342" max="3342" width="11.88671875" bestFit="1" customWidth="1"/>
    <col min="3343" max="3343" width="42.44140625" bestFit="1" customWidth="1"/>
    <col min="3585" max="3585" width="8.33203125" customWidth="1"/>
    <col min="3586" max="3586" width="14.109375" customWidth="1"/>
    <col min="3587" max="3587" width="16.44140625" customWidth="1"/>
    <col min="3588" max="3588" width="15.33203125" customWidth="1"/>
    <col min="3589" max="3589" width="16" customWidth="1"/>
    <col min="3590" max="3590" width="18.21875" customWidth="1"/>
    <col min="3591" max="3591" width="28.44140625" customWidth="1"/>
    <col min="3592" max="3592" width="11.77734375" customWidth="1"/>
    <col min="3593" max="3593" width="12.77734375" customWidth="1"/>
    <col min="3594" max="3594" width="12.5546875" customWidth="1"/>
    <col min="3596" max="3596" width="11.77734375" customWidth="1"/>
    <col min="3597" max="3597" width="9" bestFit="1" customWidth="1"/>
    <col min="3598" max="3598" width="11.88671875" bestFit="1" customWidth="1"/>
    <col min="3599" max="3599" width="42.44140625" bestFit="1" customWidth="1"/>
    <col min="3841" max="3841" width="8.33203125" customWidth="1"/>
    <col min="3842" max="3842" width="14.109375" customWidth="1"/>
    <col min="3843" max="3843" width="16.44140625" customWidth="1"/>
    <col min="3844" max="3844" width="15.33203125" customWidth="1"/>
    <col min="3845" max="3845" width="16" customWidth="1"/>
    <col min="3846" max="3846" width="18.21875" customWidth="1"/>
    <col min="3847" max="3847" width="28.44140625" customWidth="1"/>
    <col min="3848" max="3848" width="11.77734375" customWidth="1"/>
    <col min="3849" max="3849" width="12.77734375" customWidth="1"/>
    <col min="3850" max="3850" width="12.5546875" customWidth="1"/>
    <col min="3852" max="3852" width="11.77734375" customWidth="1"/>
    <col min="3853" max="3853" width="9" bestFit="1" customWidth="1"/>
    <col min="3854" max="3854" width="11.88671875" bestFit="1" customWidth="1"/>
    <col min="3855" max="3855" width="42.44140625" bestFit="1" customWidth="1"/>
    <col min="4097" max="4097" width="8.33203125" customWidth="1"/>
    <col min="4098" max="4098" width="14.109375" customWidth="1"/>
    <col min="4099" max="4099" width="16.44140625" customWidth="1"/>
    <col min="4100" max="4100" width="15.33203125" customWidth="1"/>
    <col min="4101" max="4101" width="16" customWidth="1"/>
    <col min="4102" max="4102" width="18.21875" customWidth="1"/>
    <col min="4103" max="4103" width="28.44140625" customWidth="1"/>
    <col min="4104" max="4104" width="11.77734375" customWidth="1"/>
    <col min="4105" max="4105" width="12.77734375" customWidth="1"/>
    <col min="4106" max="4106" width="12.5546875" customWidth="1"/>
    <col min="4108" max="4108" width="11.77734375" customWidth="1"/>
    <col min="4109" max="4109" width="9" bestFit="1" customWidth="1"/>
    <col min="4110" max="4110" width="11.88671875" bestFit="1" customWidth="1"/>
    <col min="4111" max="4111" width="42.44140625" bestFit="1" customWidth="1"/>
    <col min="4353" max="4353" width="8.33203125" customWidth="1"/>
    <col min="4354" max="4354" width="14.109375" customWidth="1"/>
    <col min="4355" max="4355" width="16.44140625" customWidth="1"/>
    <col min="4356" max="4356" width="15.33203125" customWidth="1"/>
    <col min="4357" max="4357" width="16" customWidth="1"/>
    <col min="4358" max="4358" width="18.21875" customWidth="1"/>
    <col min="4359" max="4359" width="28.44140625" customWidth="1"/>
    <col min="4360" max="4360" width="11.77734375" customWidth="1"/>
    <col min="4361" max="4361" width="12.77734375" customWidth="1"/>
    <col min="4362" max="4362" width="12.5546875" customWidth="1"/>
    <col min="4364" max="4364" width="11.77734375" customWidth="1"/>
    <col min="4365" max="4365" width="9" bestFit="1" customWidth="1"/>
    <col min="4366" max="4366" width="11.88671875" bestFit="1" customWidth="1"/>
    <col min="4367" max="4367" width="42.44140625" bestFit="1" customWidth="1"/>
    <col min="4609" max="4609" width="8.33203125" customWidth="1"/>
    <col min="4610" max="4610" width="14.109375" customWidth="1"/>
    <col min="4611" max="4611" width="16.44140625" customWidth="1"/>
    <col min="4612" max="4612" width="15.33203125" customWidth="1"/>
    <col min="4613" max="4613" width="16" customWidth="1"/>
    <col min="4614" max="4614" width="18.21875" customWidth="1"/>
    <col min="4615" max="4615" width="28.44140625" customWidth="1"/>
    <col min="4616" max="4616" width="11.77734375" customWidth="1"/>
    <col min="4617" max="4617" width="12.77734375" customWidth="1"/>
    <col min="4618" max="4618" width="12.5546875" customWidth="1"/>
    <col min="4620" max="4620" width="11.77734375" customWidth="1"/>
    <col min="4621" max="4621" width="9" bestFit="1" customWidth="1"/>
    <col min="4622" max="4622" width="11.88671875" bestFit="1" customWidth="1"/>
    <col min="4623" max="4623" width="42.44140625" bestFit="1" customWidth="1"/>
    <col min="4865" max="4865" width="8.33203125" customWidth="1"/>
    <col min="4866" max="4866" width="14.109375" customWidth="1"/>
    <col min="4867" max="4867" width="16.44140625" customWidth="1"/>
    <col min="4868" max="4868" width="15.33203125" customWidth="1"/>
    <col min="4869" max="4869" width="16" customWidth="1"/>
    <col min="4870" max="4870" width="18.21875" customWidth="1"/>
    <col min="4871" max="4871" width="28.44140625" customWidth="1"/>
    <col min="4872" max="4872" width="11.77734375" customWidth="1"/>
    <col min="4873" max="4873" width="12.77734375" customWidth="1"/>
    <col min="4874" max="4874" width="12.5546875" customWidth="1"/>
    <col min="4876" max="4876" width="11.77734375" customWidth="1"/>
    <col min="4877" max="4877" width="9" bestFit="1" customWidth="1"/>
    <col min="4878" max="4878" width="11.88671875" bestFit="1" customWidth="1"/>
    <col min="4879" max="4879" width="42.44140625" bestFit="1" customWidth="1"/>
    <col min="5121" max="5121" width="8.33203125" customWidth="1"/>
    <col min="5122" max="5122" width="14.109375" customWidth="1"/>
    <col min="5123" max="5123" width="16.44140625" customWidth="1"/>
    <col min="5124" max="5124" width="15.33203125" customWidth="1"/>
    <col min="5125" max="5125" width="16" customWidth="1"/>
    <col min="5126" max="5126" width="18.21875" customWidth="1"/>
    <col min="5127" max="5127" width="28.44140625" customWidth="1"/>
    <col min="5128" max="5128" width="11.77734375" customWidth="1"/>
    <col min="5129" max="5129" width="12.77734375" customWidth="1"/>
    <col min="5130" max="5130" width="12.5546875" customWidth="1"/>
    <col min="5132" max="5132" width="11.77734375" customWidth="1"/>
    <col min="5133" max="5133" width="9" bestFit="1" customWidth="1"/>
    <col min="5134" max="5134" width="11.88671875" bestFit="1" customWidth="1"/>
    <col min="5135" max="5135" width="42.44140625" bestFit="1" customWidth="1"/>
    <col min="5377" max="5377" width="8.33203125" customWidth="1"/>
    <col min="5378" max="5378" width="14.109375" customWidth="1"/>
    <col min="5379" max="5379" width="16.44140625" customWidth="1"/>
    <col min="5380" max="5380" width="15.33203125" customWidth="1"/>
    <col min="5381" max="5381" width="16" customWidth="1"/>
    <col min="5382" max="5382" width="18.21875" customWidth="1"/>
    <col min="5383" max="5383" width="28.44140625" customWidth="1"/>
    <col min="5384" max="5384" width="11.77734375" customWidth="1"/>
    <col min="5385" max="5385" width="12.77734375" customWidth="1"/>
    <col min="5386" max="5386" width="12.5546875" customWidth="1"/>
    <col min="5388" max="5388" width="11.77734375" customWidth="1"/>
    <col min="5389" max="5389" width="9" bestFit="1" customWidth="1"/>
    <col min="5390" max="5390" width="11.88671875" bestFit="1" customWidth="1"/>
    <col min="5391" max="5391" width="42.44140625" bestFit="1" customWidth="1"/>
    <col min="5633" max="5633" width="8.33203125" customWidth="1"/>
    <col min="5634" max="5634" width="14.109375" customWidth="1"/>
    <col min="5635" max="5635" width="16.44140625" customWidth="1"/>
    <col min="5636" max="5636" width="15.33203125" customWidth="1"/>
    <col min="5637" max="5637" width="16" customWidth="1"/>
    <col min="5638" max="5638" width="18.21875" customWidth="1"/>
    <col min="5639" max="5639" width="28.44140625" customWidth="1"/>
    <col min="5640" max="5640" width="11.77734375" customWidth="1"/>
    <col min="5641" max="5641" width="12.77734375" customWidth="1"/>
    <col min="5642" max="5642" width="12.5546875" customWidth="1"/>
    <col min="5644" max="5644" width="11.77734375" customWidth="1"/>
    <col min="5645" max="5645" width="9" bestFit="1" customWidth="1"/>
    <col min="5646" max="5646" width="11.88671875" bestFit="1" customWidth="1"/>
    <col min="5647" max="5647" width="42.44140625" bestFit="1" customWidth="1"/>
    <col min="5889" max="5889" width="8.33203125" customWidth="1"/>
    <col min="5890" max="5890" width="14.109375" customWidth="1"/>
    <col min="5891" max="5891" width="16.44140625" customWidth="1"/>
    <col min="5892" max="5892" width="15.33203125" customWidth="1"/>
    <col min="5893" max="5893" width="16" customWidth="1"/>
    <col min="5894" max="5894" width="18.21875" customWidth="1"/>
    <col min="5895" max="5895" width="28.44140625" customWidth="1"/>
    <col min="5896" max="5896" width="11.77734375" customWidth="1"/>
    <col min="5897" max="5897" width="12.77734375" customWidth="1"/>
    <col min="5898" max="5898" width="12.5546875" customWidth="1"/>
    <col min="5900" max="5900" width="11.77734375" customWidth="1"/>
    <col min="5901" max="5901" width="9" bestFit="1" customWidth="1"/>
    <col min="5902" max="5902" width="11.88671875" bestFit="1" customWidth="1"/>
    <col min="5903" max="5903" width="42.44140625" bestFit="1" customWidth="1"/>
    <col min="6145" max="6145" width="8.33203125" customWidth="1"/>
    <col min="6146" max="6146" width="14.109375" customWidth="1"/>
    <col min="6147" max="6147" width="16.44140625" customWidth="1"/>
    <col min="6148" max="6148" width="15.33203125" customWidth="1"/>
    <col min="6149" max="6149" width="16" customWidth="1"/>
    <col min="6150" max="6150" width="18.21875" customWidth="1"/>
    <col min="6151" max="6151" width="28.44140625" customWidth="1"/>
    <col min="6152" max="6152" width="11.77734375" customWidth="1"/>
    <col min="6153" max="6153" width="12.77734375" customWidth="1"/>
    <col min="6154" max="6154" width="12.5546875" customWidth="1"/>
    <col min="6156" max="6156" width="11.77734375" customWidth="1"/>
    <col min="6157" max="6157" width="9" bestFit="1" customWidth="1"/>
    <col min="6158" max="6158" width="11.88671875" bestFit="1" customWidth="1"/>
    <col min="6159" max="6159" width="42.44140625" bestFit="1" customWidth="1"/>
    <col min="6401" max="6401" width="8.33203125" customWidth="1"/>
    <col min="6402" max="6402" width="14.109375" customWidth="1"/>
    <col min="6403" max="6403" width="16.44140625" customWidth="1"/>
    <col min="6404" max="6404" width="15.33203125" customWidth="1"/>
    <col min="6405" max="6405" width="16" customWidth="1"/>
    <col min="6406" max="6406" width="18.21875" customWidth="1"/>
    <col min="6407" max="6407" width="28.44140625" customWidth="1"/>
    <col min="6408" max="6408" width="11.77734375" customWidth="1"/>
    <col min="6409" max="6409" width="12.77734375" customWidth="1"/>
    <col min="6410" max="6410" width="12.5546875" customWidth="1"/>
    <col min="6412" max="6412" width="11.77734375" customWidth="1"/>
    <col min="6413" max="6413" width="9" bestFit="1" customWidth="1"/>
    <col min="6414" max="6414" width="11.88671875" bestFit="1" customWidth="1"/>
    <col min="6415" max="6415" width="42.44140625" bestFit="1" customWidth="1"/>
    <col min="6657" max="6657" width="8.33203125" customWidth="1"/>
    <col min="6658" max="6658" width="14.109375" customWidth="1"/>
    <col min="6659" max="6659" width="16.44140625" customWidth="1"/>
    <col min="6660" max="6660" width="15.33203125" customWidth="1"/>
    <col min="6661" max="6661" width="16" customWidth="1"/>
    <col min="6662" max="6662" width="18.21875" customWidth="1"/>
    <col min="6663" max="6663" width="28.44140625" customWidth="1"/>
    <col min="6664" max="6664" width="11.77734375" customWidth="1"/>
    <col min="6665" max="6665" width="12.77734375" customWidth="1"/>
    <col min="6666" max="6666" width="12.5546875" customWidth="1"/>
    <col min="6668" max="6668" width="11.77734375" customWidth="1"/>
    <col min="6669" max="6669" width="9" bestFit="1" customWidth="1"/>
    <col min="6670" max="6670" width="11.88671875" bestFit="1" customWidth="1"/>
    <col min="6671" max="6671" width="42.44140625" bestFit="1" customWidth="1"/>
    <col min="6913" max="6913" width="8.33203125" customWidth="1"/>
    <col min="6914" max="6914" width="14.109375" customWidth="1"/>
    <col min="6915" max="6915" width="16.44140625" customWidth="1"/>
    <col min="6916" max="6916" width="15.33203125" customWidth="1"/>
    <col min="6917" max="6917" width="16" customWidth="1"/>
    <col min="6918" max="6918" width="18.21875" customWidth="1"/>
    <col min="6919" max="6919" width="28.44140625" customWidth="1"/>
    <col min="6920" max="6920" width="11.77734375" customWidth="1"/>
    <col min="6921" max="6921" width="12.77734375" customWidth="1"/>
    <col min="6922" max="6922" width="12.5546875" customWidth="1"/>
    <col min="6924" max="6924" width="11.77734375" customWidth="1"/>
    <col min="6925" max="6925" width="9" bestFit="1" customWidth="1"/>
    <col min="6926" max="6926" width="11.88671875" bestFit="1" customWidth="1"/>
    <col min="6927" max="6927" width="42.44140625" bestFit="1" customWidth="1"/>
    <col min="7169" max="7169" width="8.33203125" customWidth="1"/>
    <col min="7170" max="7170" width="14.109375" customWidth="1"/>
    <col min="7171" max="7171" width="16.44140625" customWidth="1"/>
    <col min="7172" max="7172" width="15.33203125" customWidth="1"/>
    <col min="7173" max="7173" width="16" customWidth="1"/>
    <col min="7174" max="7174" width="18.21875" customWidth="1"/>
    <col min="7175" max="7175" width="28.44140625" customWidth="1"/>
    <col min="7176" max="7176" width="11.77734375" customWidth="1"/>
    <col min="7177" max="7177" width="12.77734375" customWidth="1"/>
    <col min="7178" max="7178" width="12.5546875" customWidth="1"/>
    <col min="7180" max="7180" width="11.77734375" customWidth="1"/>
    <col min="7181" max="7181" width="9" bestFit="1" customWidth="1"/>
    <col min="7182" max="7182" width="11.88671875" bestFit="1" customWidth="1"/>
    <col min="7183" max="7183" width="42.44140625" bestFit="1" customWidth="1"/>
    <col min="7425" max="7425" width="8.33203125" customWidth="1"/>
    <col min="7426" max="7426" width="14.109375" customWidth="1"/>
    <col min="7427" max="7427" width="16.44140625" customWidth="1"/>
    <col min="7428" max="7428" width="15.33203125" customWidth="1"/>
    <col min="7429" max="7429" width="16" customWidth="1"/>
    <col min="7430" max="7430" width="18.21875" customWidth="1"/>
    <col min="7431" max="7431" width="28.44140625" customWidth="1"/>
    <col min="7432" max="7432" width="11.77734375" customWidth="1"/>
    <col min="7433" max="7433" width="12.77734375" customWidth="1"/>
    <col min="7434" max="7434" width="12.5546875" customWidth="1"/>
    <col min="7436" max="7436" width="11.77734375" customWidth="1"/>
    <col min="7437" max="7437" width="9" bestFit="1" customWidth="1"/>
    <col min="7438" max="7438" width="11.88671875" bestFit="1" customWidth="1"/>
    <col min="7439" max="7439" width="42.44140625" bestFit="1" customWidth="1"/>
    <col min="7681" max="7681" width="8.33203125" customWidth="1"/>
    <col min="7682" max="7682" width="14.109375" customWidth="1"/>
    <col min="7683" max="7683" width="16.44140625" customWidth="1"/>
    <col min="7684" max="7684" width="15.33203125" customWidth="1"/>
    <col min="7685" max="7685" width="16" customWidth="1"/>
    <col min="7686" max="7686" width="18.21875" customWidth="1"/>
    <col min="7687" max="7687" width="28.44140625" customWidth="1"/>
    <col min="7688" max="7688" width="11.77734375" customWidth="1"/>
    <col min="7689" max="7689" width="12.77734375" customWidth="1"/>
    <col min="7690" max="7690" width="12.5546875" customWidth="1"/>
    <col min="7692" max="7692" width="11.77734375" customWidth="1"/>
    <col min="7693" max="7693" width="9" bestFit="1" customWidth="1"/>
    <col min="7694" max="7694" width="11.88671875" bestFit="1" customWidth="1"/>
    <col min="7695" max="7695" width="42.44140625" bestFit="1" customWidth="1"/>
    <col min="7937" max="7937" width="8.33203125" customWidth="1"/>
    <col min="7938" max="7938" width="14.109375" customWidth="1"/>
    <col min="7939" max="7939" width="16.44140625" customWidth="1"/>
    <col min="7940" max="7940" width="15.33203125" customWidth="1"/>
    <col min="7941" max="7941" width="16" customWidth="1"/>
    <col min="7942" max="7942" width="18.21875" customWidth="1"/>
    <col min="7943" max="7943" width="28.44140625" customWidth="1"/>
    <col min="7944" max="7944" width="11.77734375" customWidth="1"/>
    <col min="7945" max="7945" width="12.77734375" customWidth="1"/>
    <col min="7946" max="7946" width="12.5546875" customWidth="1"/>
    <col min="7948" max="7948" width="11.77734375" customWidth="1"/>
    <col min="7949" max="7949" width="9" bestFit="1" customWidth="1"/>
    <col min="7950" max="7950" width="11.88671875" bestFit="1" customWidth="1"/>
    <col min="7951" max="7951" width="42.44140625" bestFit="1" customWidth="1"/>
    <col min="8193" max="8193" width="8.33203125" customWidth="1"/>
    <col min="8194" max="8194" width="14.109375" customWidth="1"/>
    <col min="8195" max="8195" width="16.44140625" customWidth="1"/>
    <col min="8196" max="8196" width="15.33203125" customWidth="1"/>
    <col min="8197" max="8197" width="16" customWidth="1"/>
    <col min="8198" max="8198" width="18.21875" customWidth="1"/>
    <col min="8199" max="8199" width="28.44140625" customWidth="1"/>
    <col min="8200" max="8200" width="11.77734375" customWidth="1"/>
    <col min="8201" max="8201" width="12.77734375" customWidth="1"/>
    <col min="8202" max="8202" width="12.5546875" customWidth="1"/>
    <col min="8204" max="8204" width="11.77734375" customWidth="1"/>
    <col min="8205" max="8205" width="9" bestFit="1" customWidth="1"/>
    <col min="8206" max="8206" width="11.88671875" bestFit="1" customWidth="1"/>
    <col min="8207" max="8207" width="42.44140625" bestFit="1" customWidth="1"/>
    <col min="8449" max="8449" width="8.33203125" customWidth="1"/>
    <col min="8450" max="8450" width="14.109375" customWidth="1"/>
    <col min="8451" max="8451" width="16.44140625" customWidth="1"/>
    <col min="8452" max="8452" width="15.33203125" customWidth="1"/>
    <col min="8453" max="8453" width="16" customWidth="1"/>
    <col min="8454" max="8454" width="18.21875" customWidth="1"/>
    <col min="8455" max="8455" width="28.44140625" customWidth="1"/>
    <col min="8456" max="8456" width="11.77734375" customWidth="1"/>
    <col min="8457" max="8457" width="12.77734375" customWidth="1"/>
    <col min="8458" max="8458" width="12.5546875" customWidth="1"/>
    <col min="8460" max="8460" width="11.77734375" customWidth="1"/>
    <col min="8461" max="8461" width="9" bestFit="1" customWidth="1"/>
    <col min="8462" max="8462" width="11.88671875" bestFit="1" customWidth="1"/>
    <col min="8463" max="8463" width="42.44140625" bestFit="1" customWidth="1"/>
    <col min="8705" max="8705" width="8.33203125" customWidth="1"/>
    <col min="8706" max="8706" width="14.109375" customWidth="1"/>
    <col min="8707" max="8707" width="16.44140625" customWidth="1"/>
    <col min="8708" max="8708" width="15.33203125" customWidth="1"/>
    <col min="8709" max="8709" width="16" customWidth="1"/>
    <col min="8710" max="8710" width="18.21875" customWidth="1"/>
    <col min="8711" max="8711" width="28.44140625" customWidth="1"/>
    <col min="8712" max="8712" width="11.77734375" customWidth="1"/>
    <col min="8713" max="8713" width="12.77734375" customWidth="1"/>
    <col min="8714" max="8714" width="12.5546875" customWidth="1"/>
    <col min="8716" max="8716" width="11.77734375" customWidth="1"/>
    <col min="8717" max="8717" width="9" bestFit="1" customWidth="1"/>
    <col min="8718" max="8718" width="11.88671875" bestFit="1" customWidth="1"/>
    <col min="8719" max="8719" width="42.44140625" bestFit="1" customWidth="1"/>
    <col min="8961" max="8961" width="8.33203125" customWidth="1"/>
    <col min="8962" max="8962" width="14.109375" customWidth="1"/>
    <col min="8963" max="8963" width="16.44140625" customWidth="1"/>
    <col min="8964" max="8964" width="15.33203125" customWidth="1"/>
    <col min="8965" max="8965" width="16" customWidth="1"/>
    <col min="8966" max="8966" width="18.21875" customWidth="1"/>
    <col min="8967" max="8967" width="28.44140625" customWidth="1"/>
    <col min="8968" max="8968" width="11.77734375" customWidth="1"/>
    <col min="8969" max="8969" width="12.77734375" customWidth="1"/>
    <col min="8970" max="8970" width="12.5546875" customWidth="1"/>
    <col min="8972" max="8972" width="11.77734375" customWidth="1"/>
    <col min="8973" max="8973" width="9" bestFit="1" customWidth="1"/>
    <col min="8974" max="8974" width="11.88671875" bestFit="1" customWidth="1"/>
    <col min="8975" max="8975" width="42.44140625" bestFit="1" customWidth="1"/>
    <col min="9217" max="9217" width="8.33203125" customWidth="1"/>
    <col min="9218" max="9218" width="14.109375" customWidth="1"/>
    <col min="9219" max="9219" width="16.44140625" customWidth="1"/>
    <col min="9220" max="9220" width="15.33203125" customWidth="1"/>
    <col min="9221" max="9221" width="16" customWidth="1"/>
    <col min="9222" max="9222" width="18.21875" customWidth="1"/>
    <col min="9223" max="9223" width="28.44140625" customWidth="1"/>
    <col min="9224" max="9224" width="11.77734375" customWidth="1"/>
    <col min="9225" max="9225" width="12.77734375" customWidth="1"/>
    <col min="9226" max="9226" width="12.5546875" customWidth="1"/>
    <col min="9228" max="9228" width="11.77734375" customWidth="1"/>
    <col min="9229" max="9229" width="9" bestFit="1" customWidth="1"/>
    <col min="9230" max="9230" width="11.88671875" bestFit="1" customWidth="1"/>
    <col min="9231" max="9231" width="42.44140625" bestFit="1" customWidth="1"/>
    <col min="9473" max="9473" width="8.33203125" customWidth="1"/>
    <col min="9474" max="9474" width="14.109375" customWidth="1"/>
    <col min="9475" max="9475" width="16.44140625" customWidth="1"/>
    <col min="9476" max="9476" width="15.33203125" customWidth="1"/>
    <col min="9477" max="9477" width="16" customWidth="1"/>
    <col min="9478" max="9478" width="18.21875" customWidth="1"/>
    <col min="9479" max="9479" width="28.44140625" customWidth="1"/>
    <col min="9480" max="9480" width="11.77734375" customWidth="1"/>
    <col min="9481" max="9481" width="12.77734375" customWidth="1"/>
    <col min="9482" max="9482" width="12.5546875" customWidth="1"/>
    <col min="9484" max="9484" width="11.77734375" customWidth="1"/>
    <col min="9485" max="9485" width="9" bestFit="1" customWidth="1"/>
    <col min="9486" max="9486" width="11.88671875" bestFit="1" customWidth="1"/>
    <col min="9487" max="9487" width="42.44140625" bestFit="1" customWidth="1"/>
    <col min="9729" max="9729" width="8.33203125" customWidth="1"/>
    <col min="9730" max="9730" width="14.109375" customWidth="1"/>
    <col min="9731" max="9731" width="16.44140625" customWidth="1"/>
    <col min="9732" max="9732" width="15.33203125" customWidth="1"/>
    <col min="9733" max="9733" width="16" customWidth="1"/>
    <col min="9734" max="9734" width="18.21875" customWidth="1"/>
    <col min="9735" max="9735" width="28.44140625" customWidth="1"/>
    <col min="9736" max="9736" width="11.77734375" customWidth="1"/>
    <col min="9737" max="9737" width="12.77734375" customWidth="1"/>
    <col min="9738" max="9738" width="12.5546875" customWidth="1"/>
    <col min="9740" max="9740" width="11.77734375" customWidth="1"/>
    <col min="9741" max="9741" width="9" bestFit="1" customWidth="1"/>
    <col min="9742" max="9742" width="11.88671875" bestFit="1" customWidth="1"/>
    <col min="9743" max="9743" width="42.44140625" bestFit="1" customWidth="1"/>
    <col min="9985" max="9985" width="8.33203125" customWidth="1"/>
    <col min="9986" max="9986" width="14.109375" customWidth="1"/>
    <col min="9987" max="9987" width="16.44140625" customWidth="1"/>
    <col min="9988" max="9988" width="15.33203125" customWidth="1"/>
    <col min="9989" max="9989" width="16" customWidth="1"/>
    <col min="9990" max="9990" width="18.21875" customWidth="1"/>
    <col min="9991" max="9991" width="28.44140625" customWidth="1"/>
    <col min="9992" max="9992" width="11.77734375" customWidth="1"/>
    <col min="9993" max="9993" width="12.77734375" customWidth="1"/>
    <col min="9994" max="9994" width="12.5546875" customWidth="1"/>
    <col min="9996" max="9996" width="11.77734375" customWidth="1"/>
    <col min="9997" max="9997" width="9" bestFit="1" customWidth="1"/>
    <col min="9998" max="9998" width="11.88671875" bestFit="1" customWidth="1"/>
    <col min="9999" max="9999" width="42.44140625" bestFit="1" customWidth="1"/>
    <col min="10241" max="10241" width="8.33203125" customWidth="1"/>
    <col min="10242" max="10242" width="14.109375" customWidth="1"/>
    <col min="10243" max="10243" width="16.44140625" customWidth="1"/>
    <col min="10244" max="10244" width="15.33203125" customWidth="1"/>
    <col min="10245" max="10245" width="16" customWidth="1"/>
    <col min="10246" max="10246" width="18.21875" customWidth="1"/>
    <col min="10247" max="10247" width="28.44140625" customWidth="1"/>
    <col min="10248" max="10248" width="11.77734375" customWidth="1"/>
    <col min="10249" max="10249" width="12.77734375" customWidth="1"/>
    <col min="10250" max="10250" width="12.5546875" customWidth="1"/>
    <col min="10252" max="10252" width="11.77734375" customWidth="1"/>
    <col min="10253" max="10253" width="9" bestFit="1" customWidth="1"/>
    <col min="10254" max="10254" width="11.88671875" bestFit="1" customWidth="1"/>
    <col min="10255" max="10255" width="42.44140625" bestFit="1" customWidth="1"/>
    <col min="10497" max="10497" width="8.33203125" customWidth="1"/>
    <col min="10498" max="10498" width="14.109375" customWidth="1"/>
    <col min="10499" max="10499" width="16.44140625" customWidth="1"/>
    <col min="10500" max="10500" width="15.33203125" customWidth="1"/>
    <col min="10501" max="10501" width="16" customWidth="1"/>
    <col min="10502" max="10502" width="18.21875" customWidth="1"/>
    <col min="10503" max="10503" width="28.44140625" customWidth="1"/>
    <col min="10504" max="10504" width="11.77734375" customWidth="1"/>
    <col min="10505" max="10505" width="12.77734375" customWidth="1"/>
    <col min="10506" max="10506" width="12.5546875" customWidth="1"/>
    <col min="10508" max="10508" width="11.77734375" customWidth="1"/>
    <col min="10509" max="10509" width="9" bestFit="1" customWidth="1"/>
    <col min="10510" max="10510" width="11.88671875" bestFit="1" customWidth="1"/>
    <col min="10511" max="10511" width="42.44140625" bestFit="1" customWidth="1"/>
    <col min="10753" max="10753" width="8.33203125" customWidth="1"/>
    <col min="10754" max="10754" width="14.109375" customWidth="1"/>
    <col min="10755" max="10755" width="16.44140625" customWidth="1"/>
    <col min="10756" max="10756" width="15.33203125" customWidth="1"/>
    <col min="10757" max="10757" width="16" customWidth="1"/>
    <col min="10758" max="10758" width="18.21875" customWidth="1"/>
    <col min="10759" max="10759" width="28.44140625" customWidth="1"/>
    <col min="10760" max="10760" width="11.77734375" customWidth="1"/>
    <col min="10761" max="10761" width="12.77734375" customWidth="1"/>
    <col min="10762" max="10762" width="12.5546875" customWidth="1"/>
    <col min="10764" max="10764" width="11.77734375" customWidth="1"/>
    <col min="10765" max="10765" width="9" bestFit="1" customWidth="1"/>
    <col min="10766" max="10766" width="11.88671875" bestFit="1" customWidth="1"/>
    <col min="10767" max="10767" width="42.44140625" bestFit="1" customWidth="1"/>
    <col min="11009" max="11009" width="8.33203125" customWidth="1"/>
    <col min="11010" max="11010" width="14.109375" customWidth="1"/>
    <col min="11011" max="11011" width="16.44140625" customWidth="1"/>
    <col min="11012" max="11012" width="15.33203125" customWidth="1"/>
    <col min="11013" max="11013" width="16" customWidth="1"/>
    <col min="11014" max="11014" width="18.21875" customWidth="1"/>
    <col min="11015" max="11015" width="28.44140625" customWidth="1"/>
    <col min="11016" max="11016" width="11.77734375" customWidth="1"/>
    <col min="11017" max="11017" width="12.77734375" customWidth="1"/>
    <col min="11018" max="11018" width="12.5546875" customWidth="1"/>
    <col min="11020" max="11020" width="11.77734375" customWidth="1"/>
    <col min="11021" max="11021" width="9" bestFit="1" customWidth="1"/>
    <col min="11022" max="11022" width="11.88671875" bestFit="1" customWidth="1"/>
    <col min="11023" max="11023" width="42.44140625" bestFit="1" customWidth="1"/>
    <col min="11265" max="11265" width="8.33203125" customWidth="1"/>
    <col min="11266" max="11266" width="14.109375" customWidth="1"/>
    <col min="11267" max="11267" width="16.44140625" customWidth="1"/>
    <col min="11268" max="11268" width="15.33203125" customWidth="1"/>
    <col min="11269" max="11269" width="16" customWidth="1"/>
    <col min="11270" max="11270" width="18.21875" customWidth="1"/>
    <col min="11271" max="11271" width="28.44140625" customWidth="1"/>
    <col min="11272" max="11272" width="11.77734375" customWidth="1"/>
    <col min="11273" max="11273" width="12.77734375" customWidth="1"/>
    <col min="11274" max="11274" width="12.5546875" customWidth="1"/>
    <col min="11276" max="11276" width="11.77734375" customWidth="1"/>
    <col min="11277" max="11277" width="9" bestFit="1" customWidth="1"/>
    <col min="11278" max="11278" width="11.88671875" bestFit="1" customWidth="1"/>
    <col min="11279" max="11279" width="42.44140625" bestFit="1" customWidth="1"/>
    <col min="11521" max="11521" width="8.33203125" customWidth="1"/>
    <col min="11522" max="11522" width="14.109375" customWidth="1"/>
    <col min="11523" max="11523" width="16.44140625" customWidth="1"/>
    <col min="11524" max="11524" width="15.33203125" customWidth="1"/>
    <col min="11525" max="11525" width="16" customWidth="1"/>
    <col min="11526" max="11526" width="18.21875" customWidth="1"/>
    <col min="11527" max="11527" width="28.44140625" customWidth="1"/>
    <col min="11528" max="11528" width="11.77734375" customWidth="1"/>
    <col min="11529" max="11529" width="12.77734375" customWidth="1"/>
    <col min="11530" max="11530" width="12.5546875" customWidth="1"/>
    <col min="11532" max="11532" width="11.77734375" customWidth="1"/>
    <col min="11533" max="11533" width="9" bestFit="1" customWidth="1"/>
    <col min="11534" max="11534" width="11.88671875" bestFit="1" customWidth="1"/>
    <col min="11535" max="11535" width="42.44140625" bestFit="1" customWidth="1"/>
    <col min="11777" max="11777" width="8.33203125" customWidth="1"/>
    <col min="11778" max="11778" width="14.109375" customWidth="1"/>
    <col min="11779" max="11779" width="16.44140625" customWidth="1"/>
    <col min="11780" max="11780" width="15.33203125" customWidth="1"/>
    <col min="11781" max="11781" width="16" customWidth="1"/>
    <col min="11782" max="11782" width="18.21875" customWidth="1"/>
    <col min="11783" max="11783" width="28.44140625" customWidth="1"/>
    <col min="11784" max="11784" width="11.77734375" customWidth="1"/>
    <col min="11785" max="11785" width="12.77734375" customWidth="1"/>
    <col min="11786" max="11786" width="12.5546875" customWidth="1"/>
    <col min="11788" max="11788" width="11.77734375" customWidth="1"/>
    <col min="11789" max="11789" width="9" bestFit="1" customWidth="1"/>
    <col min="11790" max="11790" width="11.88671875" bestFit="1" customWidth="1"/>
    <col min="11791" max="11791" width="42.44140625" bestFit="1" customWidth="1"/>
    <col min="12033" max="12033" width="8.33203125" customWidth="1"/>
    <col min="12034" max="12034" width="14.109375" customWidth="1"/>
    <col min="12035" max="12035" width="16.44140625" customWidth="1"/>
    <col min="12036" max="12036" width="15.33203125" customWidth="1"/>
    <col min="12037" max="12037" width="16" customWidth="1"/>
    <col min="12038" max="12038" width="18.21875" customWidth="1"/>
    <col min="12039" max="12039" width="28.44140625" customWidth="1"/>
    <col min="12040" max="12040" width="11.77734375" customWidth="1"/>
    <col min="12041" max="12041" width="12.77734375" customWidth="1"/>
    <col min="12042" max="12042" width="12.5546875" customWidth="1"/>
    <col min="12044" max="12044" width="11.77734375" customWidth="1"/>
    <col min="12045" max="12045" width="9" bestFit="1" customWidth="1"/>
    <col min="12046" max="12046" width="11.88671875" bestFit="1" customWidth="1"/>
    <col min="12047" max="12047" width="42.44140625" bestFit="1" customWidth="1"/>
    <col min="12289" max="12289" width="8.33203125" customWidth="1"/>
    <col min="12290" max="12290" width="14.109375" customWidth="1"/>
    <col min="12291" max="12291" width="16.44140625" customWidth="1"/>
    <col min="12292" max="12292" width="15.33203125" customWidth="1"/>
    <col min="12293" max="12293" width="16" customWidth="1"/>
    <col min="12294" max="12294" width="18.21875" customWidth="1"/>
    <col min="12295" max="12295" width="28.44140625" customWidth="1"/>
    <col min="12296" max="12296" width="11.77734375" customWidth="1"/>
    <col min="12297" max="12297" width="12.77734375" customWidth="1"/>
    <col min="12298" max="12298" width="12.5546875" customWidth="1"/>
    <col min="12300" max="12300" width="11.77734375" customWidth="1"/>
    <col min="12301" max="12301" width="9" bestFit="1" customWidth="1"/>
    <col min="12302" max="12302" width="11.88671875" bestFit="1" customWidth="1"/>
    <col min="12303" max="12303" width="42.44140625" bestFit="1" customWidth="1"/>
    <col min="12545" max="12545" width="8.33203125" customWidth="1"/>
    <col min="12546" max="12546" width="14.109375" customWidth="1"/>
    <col min="12547" max="12547" width="16.44140625" customWidth="1"/>
    <col min="12548" max="12548" width="15.33203125" customWidth="1"/>
    <col min="12549" max="12549" width="16" customWidth="1"/>
    <col min="12550" max="12550" width="18.21875" customWidth="1"/>
    <col min="12551" max="12551" width="28.44140625" customWidth="1"/>
    <col min="12552" max="12552" width="11.77734375" customWidth="1"/>
    <col min="12553" max="12553" width="12.77734375" customWidth="1"/>
    <col min="12554" max="12554" width="12.5546875" customWidth="1"/>
    <col min="12556" max="12556" width="11.77734375" customWidth="1"/>
    <col min="12557" max="12557" width="9" bestFit="1" customWidth="1"/>
    <col min="12558" max="12558" width="11.88671875" bestFit="1" customWidth="1"/>
    <col min="12559" max="12559" width="42.44140625" bestFit="1" customWidth="1"/>
    <col min="12801" max="12801" width="8.33203125" customWidth="1"/>
    <col min="12802" max="12802" width="14.109375" customWidth="1"/>
    <col min="12803" max="12803" width="16.44140625" customWidth="1"/>
    <col min="12804" max="12804" width="15.33203125" customWidth="1"/>
    <col min="12805" max="12805" width="16" customWidth="1"/>
    <col min="12806" max="12806" width="18.21875" customWidth="1"/>
    <col min="12807" max="12807" width="28.44140625" customWidth="1"/>
    <col min="12808" max="12808" width="11.77734375" customWidth="1"/>
    <col min="12809" max="12809" width="12.77734375" customWidth="1"/>
    <col min="12810" max="12810" width="12.5546875" customWidth="1"/>
    <col min="12812" max="12812" width="11.77734375" customWidth="1"/>
    <col min="12813" max="12813" width="9" bestFit="1" customWidth="1"/>
    <col min="12814" max="12814" width="11.88671875" bestFit="1" customWidth="1"/>
    <col min="12815" max="12815" width="42.44140625" bestFit="1" customWidth="1"/>
    <col min="13057" max="13057" width="8.33203125" customWidth="1"/>
    <col min="13058" max="13058" width="14.109375" customWidth="1"/>
    <col min="13059" max="13059" width="16.44140625" customWidth="1"/>
    <col min="13060" max="13060" width="15.33203125" customWidth="1"/>
    <col min="13061" max="13061" width="16" customWidth="1"/>
    <col min="13062" max="13062" width="18.21875" customWidth="1"/>
    <col min="13063" max="13063" width="28.44140625" customWidth="1"/>
    <col min="13064" max="13064" width="11.77734375" customWidth="1"/>
    <col min="13065" max="13065" width="12.77734375" customWidth="1"/>
    <col min="13066" max="13066" width="12.5546875" customWidth="1"/>
    <col min="13068" max="13068" width="11.77734375" customWidth="1"/>
    <col min="13069" max="13069" width="9" bestFit="1" customWidth="1"/>
    <col min="13070" max="13070" width="11.88671875" bestFit="1" customWidth="1"/>
    <col min="13071" max="13071" width="42.44140625" bestFit="1" customWidth="1"/>
    <col min="13313" max="13313" width="8.33203125" customWidth="1"/>
    <col min="13314" max="13314" width="14.109375" customWidth="1"/>
    <col min="13315" max="13315" width="16.44140625" customWidth="1"/>
    <col min="13316" max="13316" width="15.33203125" customWidth="1"/>
    <col min="13317" max="13317" width="16" customWidth="1"/>
    <col min="13318" max="13318" width="18.21875" customWidth="1"/>
    <col min="13319" max="13319" width="28.44140625" customWidth="1"/>
    <col min="13320" max="13320" width="11.77734375" customWidth="1"/>
    <col min="13321" max="13321" width="12.77734375" customWidth="1"/>
    <col min="13322" max="13322" width="12.5546875" customWidth="1"/>
    <col min="13324" max="13324" width="11.77734375" customWidth="1"/>
    <col min="13325" max="13325" width="9" bestFit="1" customWidth="1"/>
    <col min="13326" max="13326" width="11.88671875" bestFit="1" customWidth="1"/>
    <col min="13327" max="13327" width="42.44140625" bestFit="1" customWidth="1"/>
    <col min="13569" max="13569" width="8.33203125" customWidth="1"/>
    <col min="13570" max="13570" width="14.109375" customWidth="1"/>
    <col min="13571" max="13571" width="16.44140625" customWidth="1"/>
    <col min="13572" max="13572" width="15.33203125" customWidth="1"/>
    <col min="13573" max="13573" width="16" customWidth="1"/>
    <col min="13574" max="13574" width="18.21875" customWidth="1"/>
    <col min="13575" max="13575" width="28.44140625" customWidth="1"/>
    <col min="13576" max="13576" width="11.77734375" customWidth="1"/>
    <col min="13577" max="13577" width="12.77734375" customWidth="1"/>
    <col min="13578" max="13578" width="12.5546875" customWidth="1"/>
    <col min="13580" max="13580" width="11.77734375" customWidth="1"/>
    <col min="13581" max="13581" width="9" bestFit="1" customWidth="1"/>
    <col min="13582" max="13582" width="11.88671875" bestFit="1" customWidth="1"/>
    <col min="13583" max="13583" width="42.44140625" bestFit="1" customWidth="1"/>
    <col min="13825" max="13825" width="8.33203125" customWidth="1"/>
    <col min="13826" max="13826" width="14.109375" customWidth="1"/>
    <col min="13827" max="13827" width="16.44140625" customWidth="1"/>
    <col min="13828" max="13828" width="15.33203125" customWidth="1"/>
    <col min="13829" max="13829" width="16" customWidth="1"/>
    <col min="13830" max="13830" width="18.21875" customWidth="1"/>
    <col min="13831" max="13831" width="28.44140625" customWidth="1"/>
    <col min="13832" max="13832" width="11.77734375" customWidth="1"/>
    <col min="13833" max="13833" width="12.77734375" customWidth="1"/>
    <col min="13834" max="13834" width="12.5546875" customWidth="1"/>
    <col min="13836" max="13836" width="11.77734375" customWidth="1"/>
    <col min="13837" max="13837" width="9" bestFit="1" customWidth="1"/>
    <col min="13838" max="13838" width="11.88671875" bestFit="1" customWidth="1"/>
    <col min="13839" max="13839" width="42.44140625" bestFit="1" customWidth="1"/>
    <col min="14081" max="14081" width="8.33203125" customWidth="1"/>
    <col min="14082" max="14082" width="14.109375" customWidth="1"/>
    <col min="14083" max="14083" width="16.44140625" customWidth="1"/>
    <col min="14084" max="14084" width="15.33203125" customWidth="1"/>
    <col min="14085" max="14085" width="16" customWidth="1"/>
    <col min="14086" max="14086" width="18.21875" customWidth="1"/>
    <col min="14087" max="14087" width="28.44140625" customWidth="1"/>
    <col min="14088" max="14088" width="11.77734375" customWidth="1"/>
    <col min="14089" max="14089" width="12.77734375" customWidth="1"/>
    <col min="14090" max="14090" width="12.5546875" customWidth="1"/>
    <col min="14092" max="14092" width="11.77734375" customWidth="1"/>
    <col min="14093" max="14093" width="9" bestFit="1" customWidth="1"/>
    <col min="14094" max="14094" width="11.88671875" bestFit="1" customWidth="1"/>
    <col min="14095" max="14095" width="42.44140625" bestFit="1" customWidth="1"/>
    <col min="14337" max="14337" width="8.33203125" customWidth="1"/>
    <col min="14338" max="14338" width="14.109375" customWidth="1"/>
    <col min="14339" max="14339" width="16.44140625" customWidth="1"/>
    <col min="14340" max="14340" width="15.33203125" customWidth="1"/>
    <col min="14341" max="14341" width="16" customWidth="1"/>
    <col min="14342" max="14342" width="18.21875" customWidth="1"/>
    <col min="14343" max="14343" width="28.44140625" customWidth="1"/>
    <col min="14344" max="14344" width="11.77734375" customWidth="1"/>
    <col min="14345" max="14345" width="12.77734375" customWidth="1"/>
    <col min="14346" max="14346" width="12.5546875" customWidth="1"/>
    <col min="14348" max="14348" width="11.77734375" customWidth="1"/>
    <col min="14349" max="14349" width="9" bestFit="1" customWidth="1"/>
    <col min="14350" max="14350" width="11.88671875" bestFit="1" customWidth="1"/>
    <col min="14351" max="14351" width="42.44140625" bestFit="1" customWidth="1"/>
    <col min="14593" max="14593" width="8.33203125" customWidth="1"/>
    <col min="14594" max="14594" width="14.109375" customWidth="1"/>
    <col min="14595" max="14595" width="16.44140625" customWidth="1"/>
    <col min="14596" max="14596" width="15.33203125" customWidth="1"/>
    <col min="14597" max="14597" width="16" customWidth="1"/>
    <col min="14598" max="14598" width="18.21875" customWidth="1"/>
    <col min="14599" max="14599" width="28.44140625" customWidth="1"/>
    <col min="14600" max="14600" width="11.77734375" customWidth="1"/>
    <col min="14601" max="14601" width="12.77734375" customWidth="1"/>
    <col min="14602" max="14602" width="12.5546875" customWidth="1"/>
    <col min="14604" max="14604" width="11.77734375" customWidth="1"/>
    <col min="14605" max="14605" width="9" bestFit="1" customWidth="1"/>
    <col min="14606" max="14606" width="11.88671875" bestFit="1" customWidth="1"/>
    <col min="14607" max="14607" width="42.44140625" bestFit="1" customWidth="1"/>
    <col min="14849" max="14849" width="8.33203125" customWidth="1"/>
    <col min="14850" max="14850" width="14.109375" customWidth="1"/>
    <col min="14851" max="14851" width="16.44140625" customWidth="1"/>
    <col min="14852" max="14852" width="15.33203125" customWidth="1"/>
    <col min="14853" max="14853" width="16" customWidth="1"/>
    <col min="14854" max="14854" width="18.21875" customWidth="1"/>
    <col min="14855" max="14855" width="28.44140625" customWidth="1"/>
    <col min="14856" max="14856" width="11.77734375" customWidth="1"/>
    <col min="14857" max="14857" width="12.77734375" customWidth="1"/>
    <col min="14858" max="14858" width="12.5546875" customWidth="1"/>
    <col min="14860" max="14860" width="11.77734375" customWidth="1"/>
    <col min="14861" max="14861" width="9" bestFit="1" customWidth="1"/>
    <col min="14862" max="14862" width="11.88671875" bestFit="1" customWidth="1"/>
    <col min="14863" max="14863" width="42.44140625" bestFit="1" customWidth="1"/>
    <col min="15105" max="15105" width="8.33203125" customWidth="1"/>
    <col min="15106" max="15106" width="14.109375" customWidth="1"/>
    <col min="15107" max="15107" width="16.44140625" customWidth="1"/>
    <col min="15108" max="15108" width="15.33203125" customWidth="1"/>
    <col min="15109" max="15109" width="16" customWidth="1"/>
    <col min="15110" max="15110" width="18.21875" customWidth="1"/>
    <col min="15111" max="15111" width="28.44140625" customWidth="1"/>
    <col min="15112" max="15112" width="11.77734375" customWidth="1"/>
    <col min="15113" max="15113" width="12.77734375" customWidth="1"/>
    <col min="15114" max="15114" width="12.5546875" customWidth="1"/>
    <col min="15116" max="15116" width="11.77734375" customWidth="1"/>
    <col min="15117" max="15117" width="9" bestFit="1" customWidth="1"/>
    <col min="15118" max="15118" width="11.88671875" bestFit="1" customWidth="1"/>
    <col min="15119" max="15119" width="42.44140625" bestFit="1" customWidth="1"/>
    <col min="15361" max="15361" width="8.33203125" customWidth="1"/>
    <col min="15362" max="15362" width="14.109375" customWidth="1"/>
    <col min="15363" max="15363" width="16.44140625" customWidth="1"/>
    <col min="15364" max="15364" width="15.33203125" customWidth="1"/>
    <col min="15365" max="15365" width="16" customWidth="1"/>
    <col min="15366" max="15366" width="18.21875" customWidth="1"/>
    <col min="15367" max="15367" width="28.44140625" customWidth="1"/>
    <col min="15368" max="15368" width="11.77734375" customWidth="1"/>
    <col min="15369" max="15369" width="12.77734375" customWidth="1"/>
    <col min="15370" max="15370" width="12.5546875" customWidth="1"/>
    <col min="15372" max="15372" width="11.77734375" customWidth="1"/>
    <col min="15373" max="15373" width="9" bestFit="1" customWidth="1"/>
    <col min="15374" max="15374" width="11.88671875" bestFit="1" customWidth="1"/>
    <col min="15375" max="15375" width="42.44140625" bestFit="1" customWidth="1"/>
    <col min="15617" max="15617" width="8.33203125" customWidth="1"/>
    <col min="15618" max="15618" width="14.109375" customWidth="1"/>
    <col min="15619" max="15619" width="16.44140625" customWidth="1"/>
    <col min="15620" max="15620" width="15.33203125" customWidth="1"/>
    <col min="15621" max="15621" width="16" customWidth="1"/>
    <col min="15622" max="15622" width="18.21875" customWidth="1"/>
    <col min="15623" max="15623" width="28.44140625" customWidth="1"/>
    <col min="15624" max="15624" width="11.77734375" customWidth="1"/>
    <col min="15625" max="15625" width="12.77734375" customWidth="1"/>
    <col min="15626" max="15626" width="12.5546875" customWidth="1"/>
    <col min="15628" max="15628" width="11.77734375" customWidth="1"/>
    <col min="15629" max="15629" width="9" bestFit="1" customWidth="1"/>
    <col min="15630" max="15630" width="11.88671875" bestFit="1" customWidth="1"/>
    <col min="15631" max="15631" width="42.44140625" bestFit="1" customWidth="1"/>
    <col min="15873" max="15873" width="8.33203125" customWidth="1"/>
    <col min="15874" max="15874" width="14.109375" customWidth="1"/>
    <col min="15875" max="15875" width="16.44140625" customWidth="1"/>
    <col min="15876" max="15876" width="15.33203125" customWidth="1"/>
    <col min="15877" max="15877" width="16" customWidth="1"/>
    <col min="15878" max="15878" width="18.21875" customWidth="1"/>
    <col min="15879" max="15879" width="28.44140625" customWidth="1"/>
    <col min="15880" max="15880" width="11.77734375" customWidth="1"/>
    <col min="15881" max="15881" width="12.77734375" customWidth="1"/>
    <col min="15882" max="15882" width="12.5546875" customWidth="1"/>
    <col min="15884" max="15884" width="11.77734375" customWidth="1"/>
    <col min="15885" max="15885" width="9" bestFit="1" customWidth="1"/>
    <col min="15886" max="15886" width="11.88671875" bestFit="1" customWidth="1"/>
    <col min="15887" max="15887" width="42.44140625" bestFit="1" customWidth="1"/>
    <col min="16129" max="16129" width="8.33203125" customWidth="1"/>
    <col min="16130" max="16130" width="14.109375" customWidth="1"/>
    <col min="16131" max="16131" width="16.44140625" customWidth="1"/>
    <col min="16132" max="16132" width="15.33203125" customWidth="1"/>
    <col min="16133" max="16133" width="16" customWidth="1"/>
    <col min="16134" max="16134" width="18.21875" customWidth="1"/>
    <col min="16135" max="16135" width="28.44140625" customWidth="1"/>
    <col min="16136" max="16136" width="11.77734375" customWidth="1"/>
    <col min="16137" max="16137" width="12.77734375" customWidth="1"/>
    <col min="16138" max="16138" width="12.5546875" customWidth="1"/>
    <col min="16140" max="16140" width="11.77734375" customWidth="1"/>
    <col min="16141" max="16141" width="9" bestFit="1" customWidth="1"/>
    <col min="16142" max="16142" width="11.88671875" bestFit="1" customWidth="1"/>
    <col min="16143" max="16143" width="42.44140625" bestFit="1" customWidth="1"/>
  </cols>
  <sheetData>
    <row r="1" spans="1:15" s="127" customFormat="1" ht="15.6" x14ac:dyDescent="0.25">
      <c r="A1" s="123" t="s">
        <v>137</v>
      </c>
      <c r="B1" s="123" t="s">
        <v>138</v>
      </c>
      <c r="C1" s="124" t="s">
        <v>139</v>
      </c>
      <c r="D1" s="124" t="s">
        <v>140</v>
      </c>
      <c r="E1" s="124" t="s">
        <v>141</v>
      </c>
      <c r="F1" s="124" t="s">
        <v>142</v>
      </c>
      <c r="G1" s="124" t="s">
        <v>143</v>
      </c>
      <c r="H1" s="124" t="s">
        <v>144</v>
      </c>
      <c r="I1" s="125" t="s">
        <v>145</v>
      </c>
      <c r="J1" s="125" t="s">
        <v>146</v>
      </c>
      <c r="K1" s="124" t="s">
        <v>147</v>
      </c>
      <c r="L1" s="124" t="s">
        <v>43</v>
      </c>
      <c r="M1" s="124" t="s">
        <v>148</v>
      </c>
      <c r="N1" s="124" t="s">
        <v>149</v>
      </c>
      <c r="O1" s="126" t="s">
        <v>150</v>
      </c>
    </row>
    <row r="2" spans="1:15" s="127" customFormat="1" ht="15.6" x14ac:dyDescent="0.25">
      <c r="A2" s="128">
        <v>1</v>
      </c>
      <c r="B2" s="128" t="s">
        <v>151</v>
      </c>
      <c r="C2" s="129" t="s">
        <v>411</v>
      </c>
      <c r="D2" s="129" t="s">
        <v>156</v>
      </c>
      <c r="E2" s="128" t="s">
        <v>153</v>
      </c>
      <c r="F2" s="128" t="s">
        <v>154</v>
      </c>
      <c r="G2" s="128" t="s">
        <v>423</v>
      </c>
      <c r="H2" s="129" t="s">
        <v>155</v>
      </c>
      <c r="I2" s="130">
        <v>45431</v>
      </c>
      <c r="J2" s="130">
        <v>45435</v>
      </c>
      <c r="K2" s="128">
        <v>319</v>
      </c>
      <c r="L2" s="128">
        <v>550</v>
      </c>
      <c r="M2" s="128">
        <f t="shared" ref="M2:M14" si="0">J2-I2</f>
        <v>4</v>
      </c>
      <c r="N2" s="128">
        <f>L2*M2</f>
        <v>2200</v>
      </c>
      <c r="O2" s="131"/>
    </row>
    <row r="3" spans="1:15" s="127" customFormat="1" ht="15.6" x14ac:dyDescent="0.25">
      <c r="A3" s="128">
        <v>2</v>
      </c>
      <c r="B3" s="128" t="s">
        <v>151</v>
      </c>
      <c r="C3" s="129" t="s">
        <v>412</v>
      </c>
      <c r="D3" s="129" t="s">
        <v>157</v>
      </c>
      <c r="E3" s="128" t="s">
        <v>153</v>
      </c>
      <c r="F3" s="128" t="s">
        <v>154</v>
      </c>
      <c r="G3" s="128" t="s">
        <v>423</v>
      </c>
      <c r="H3" s="129" t="s">
        <v>155</v>
      </c>
      <c r="I3" s="130">
        <v>45431</v>
      </c>
      <c r="J3" s="130">
        <v>45435</v>
      </c>
      <c r="K3" s="128">
        <v>321</v>
      </c>
      <c r="L3" s="128">
        <v>550</v>
      </c>
      <c r="M3" s="128">
        <f t="shared" si="0"/>
        <v>4</v>
      </c>
      <c r="N3" s="128">
        <f t="shared" ref="N3:N66" si="1">L3*M3</f>
        <v>2200</v>
      </c>
      <c r="O3" s="131"/>
    </row>
    <row r="4" spans="1:15" s="127" customFormat="1" ht="15.6" x14ac:dyDescent="0.25">
      <c r="A4" s="128">
        <v>3</v>
      </c>
      <c r="B4" s="128" t="s">
        <v>151</v>
      </c>
      <c r="C4" s="129" t="s">
        <v>413</v>
      </c>
      <c r="D4" s="129" t="s">
        <v>158</v>
      </c>
      <c r="E4" s="128" t="s">
        <v>153</v>
      </c>
      <c r="F4" s="128" t="s">
        <v>154</v>
      </c>
      <c r="G4" s="128" t="s">
        <v>423</v>
      </c>
      <c r="H4" s="129" t="s">
        <v>155</v>
      </c>
      <c r="I4" s="130">
        <v>45431</v>
      </c>
      <c r="J4" s="130">
        <v>45435</v>
      </c>
      <c r="K4" s="128">
        <v>323</v>
      </c>
      <c r="L4" s="128">
        <v>550</v>
      </c>
      <c r="M4" s="128">
        <f t="shared" si="0"/>
        <v>4</v>
      </c>
      <c r="N4" s="128">
        <f t="shared" si="1"/>
        <v>2200</v>
      </c>
      <c r="O4" s="131"/>
    </row>
    <row r="5" spans="1:15" s="127" customFormat="1" ht="15.6" x14ac:dyDescent="0.25">
      <c r="A5" s="128">
        <v>4</v>
      </c>
      <c r="B5" s="128" t="s">
        <v>151</v>
      </c>
      <c r="C5" s="129"/>
      <c r="D5" s="129" t="s">
        <v>159</v>
      </c>
      <c r="E5" s="128" t="s">
        <v>153</v>
      </c>
      <c r="F5" s="128" t="s">
        <v>154</v>
      </c>
      <c r="G5" s="128" t="s">
        <v>423</v>
      </c>
      <c r="H5" s="129" t="s">
        <v>155</v>
      </c>
      <c r="I5" s="130">
        <v>45432</v>
      </c>
      <c r="J5" s="130">
        <v>45434</v>
      </c>
      <c r="K5" s="128">
        <v>325</v>
      </c>
      <c r="L5" s="128">
        <v>550</v>
      </c>
      <c r="M5" s="128">
        <f t="shared" si="0"/>
        <v>2</v>
      </c>
      <c r="N5" s="128">
        <f t="shared" si="1"/>
        <v>1100</v>
      </c>
      <c r="O5" s="131"/>
    </row>
    <row r="6" spans="1:15" s="127" customFormat="1" ht="15.6" x14ac:dyDescent="0.25">
      <c r="A6" s="128">
        <v>5</v>
      </c>
      <c r="B6" s="128" t="s">
        <v>151</v>
      </c>
      <c r="C6" s="129" t="s">
        <v>414</v>
      </c>
      <c r="D6" s="129" t="s">
        <v>160</v>
      </c>
      <c r="E6" s="128" t="s">
        <v>153</v>
      </c>
      <c r="F6" s="128" t="s">
        <v>154</v>
      </c>
      <c r="G6" s="128" t="s">
        <v>423</v>
      </c>
      <c r="H6" s="129" t="s">
        <v>155</v>
      </c>
      <c r="I6" s="130">
        <v>45431</v>
      </c>
      <c r="J6" s="130">
        <v>45435</v>
      </c>
      <c r="K6" s="128">
        <v>519</v>
      </c>
      <c r="L6" s="128">
        <v>550</v>
      </c>
      <c r="M6" s="128">
        <f t="shared" si="0"/>
        <v>4</v>
      </c>
      <c r="N6" s="128">
        <f t="shared" si="1"/>
        <v>2200</v>
      </c>
      <c r="O6" s="131"/>
    </row>
    <row r="7" spans="1:15" s="127" customFormat="1" ht="15.6" x14ac:dyDescent="0.25">
      <c r="A7" s="128">
        <v>6</v>
      </c>
      <c r="B7" s="128" t="s">
        <v>151</v>
      </c>
      <c r="C7" s="129"/>
      <c r="D7" s="129" t="s">
        <v>152</v>
      </c>
      <c r="E7" s="128" t="s">
        <v>153</v>
      </c>
      <c r="F7" s="128" t="s">
        <v>154</v>
      </c>
      <c r="G7" s="128" t="s">
        <v>423</v>
      </c>
      <c r="H7" s="129" t="s">
        <v>155</v>
      </c>
      <c r="I7" s="130">
        <v>45431</v>
      </c>
      <c r="J7" s="130">
        <v>45435</v>
      </c>
      <c r="K7" s="128">
        <v>521</v>
      </c>
      <c r="L7" s="128">
        <v>550</v>
      </c>
      <c r="M7" s="128">
        <f t="shared" si="0"/>
        <v>4</v>
      </c>
      <c r="N7" s="128">
        <f t="shared" si="1"/>
        <v>2200</v>
      </c>
      <c r="O7" s="131"/>
    </row>
    <row r="8" spans="1:15" s="127" customFormat="1" ht="15.6" x14ac:dyDescent="0.25">
      <c r="A8" s="128">
        <v>7</v>
      </c>
      <c r="B8" s="128" t="s">
        <v>151</v>
      </c>
      <c r="C8" s="129" t="s">
        <v>415</v>
      </c>
      <c r="D8" s="129" t="s">
        <v>161</v>
      </c>
      <c r="E8" s="128" t="s">
        <v>153</v>
      </c>
      <c r="F8" s="128" t="s">
        <v>154</v>
      </c>
      <c r="G8" s="128" t="s">
        <v>423</v>
      </c>
      <c r="H8" s="129" t="s">
        <v>155</v>
      </c>
      <c r="I8" s="130">
        <v>45431</v>
      </c>
      <c r="J8" s="130">
        <v>45435</v>
      </c>
      <c r="K8" s="128">
        <v>525</v>
      </c>
      <c r="L8" s="128">
        <v>550</v>
      </c>
      <c r="M8" s="128">
        <f t="shared" si="0"/>
        <v>4</v>
      </c>
      <c r="N8" s="128">
        <f t="shared" si="1"/>
        <v>2200</v>
      </c>
      <c r="O8" s="131"/>
    </row>
    <row r="9" spans="1:15" s="127" customFormat="1" ht="15.6" x14ac:dyDescent="0.25">
      <c r="A9" s="128">
        <v>8</v>
      </c>
      <c r="B9" s="128" t="s">
        <v>151</v>
      </c>
      <c r="C9" s="129" t="s">
        <v>412</v>
      </c>
      <c r="D9" s="129" t="s">
        <v>162</v>
      </c>
      <c r="E9" s="128" t="s">
        <v>153</v>
      </c>
      <c r="F9" s="128" t="s">
        <v>154</v>
      </c>
      <c r="G9" s="128" t="s">
        <v>423</v>
      </c>
      <c r="H9" s="129" t="s">
        <v>155</v>
      </c>
      <c r="I9" s="130">
        <v>45431</v>
      </c>
      <c r="J9" s="130">
        <v>45435</v>
      </c>
      <c r="K9" s="128">
        <v>623</v>
      </c>
      <c r="L9" s="128">
        <v>550</v>
      </c>
      <c r="M9" s="128">
        <f t="shared" si="0"/>
        <v>4</v>
      </c>
      <c r="N9" s="128">
        <f t="shared" si="1"/>
        <v>2200</v>
      </c>
      <c r="O9" s="131"/>
    </row>
    <row r="10" spans="1:15" s="127" customFormat="1" ht="15.6" x14ac:dyDescent="0.25">
      <c r="A10" s="128">
        <v>9</v>
      </c>
      <c r="B10" s="128" t="s">
        <v>151</v>
      </c>
      <c r="C10" s="129" t="s">
        <v>416</v>
      </c>
      <c r="D10" s="129" t="s">
        <v>163</v>
      </c>
      <c r="E10" s="128" t="s">
        <v>153</v>
      </c>
      <c r="F10" s="128" t="s">
        <v>154</v>
      </c>
      <c r="G10" s="128" t="s">
        <v>423</v>
      </c>
      <c r="H10" s="129" t="s">
        <v>155</v>
      </c>
      <c r="I10" s="130">
        <v>45431</v>
      </c>
      <c r="J10" s="130">
        <v>45435</v>
      </c>
      <c r="K10" s="128">
        <v>625</v>
      </c>
      <c r="L10" s="128">
        <v>550</v>
      </c>
      <c r="M10" s="128">
        <f t="shared" si="0"/>
        <v>4</v>
      </c>
      <c r="N10" s="128">
        <f t="shared" si="1"/>
        <v>2200</v>
      </c>
      <c r="O10" s="131"/>
    </row>
    <row r="11" spans="1:15" s="127" customFormat="1" ht="15.6" x14ac:dyDescent="0.25">
      <c r="A11" s="128">
        <v>10</v>
      </c>
      <c r="B11" s="128" t="s">
        <v>151</v>
      </c>
      <c r="C11" s="129" t="s">
        <v>417</v>
      </c>
      <c r="D11" s="129" t="s">
        <v>164</v>
      </c>
      <c r="E11" s="128" t="s">
        <v>153</v>
      </c>
      <c r="F11" s="128" t="s">
        <v>154</v>
      </c>
      <c r="G11" s="128" t="s">
        <v>423</v>
      </c>
      <c r="H11" s="129" t="s">
        <v>155</v>
      </c>
      <c r="I11" s="130">
        <v>45431</v>
      </c>
      <c r="J11" s="130">
        <v>45435</v>
      </c>
      <c r="K11" s="128">
        <v>1119</v>
      </c>
      <c r="L11" s="128">
        <v>550</v>
      </c>
      <c r="M11" s="128">
        <f t="shared" si="0"/>
        <v>4</v>
      </c>
      <c r="N11" s="128">
        <f t="shared" si="1"/>
        <v>2200</v>
      </c>
      <c r="O11" s="131"/>
    </row>
    <row r="12" spans="1:15" s="127" customFormat="1" ht="15.6" x14ac:dyDescent="0.25">
      <c r="A12" s="128">
        <v>11</v>
      </c>
      <c r="B12" s="128" t="s">
        <v>151</v>
      </c>
      <c r="C12" s="129"/>
      <c r="D12" s="129" t="s">
        <v>165</v>
      </c>
      <c r="E12" s="128" t="s">
        <v>153</v>
      </c>
      <c r="F12" s="128" t="s">
        <v>154</v>
      </c>
      <c r="G12" s="128" t="s">
        <v>423</v>
      </c>
      <c r="H12" s="129" t="s">
        <v>155</v>
      </c>
      <c r="I12" s="130">
        <v>45431</v>
      </c>
      <c r="J12" s="130">
        <v>45435</v>
      </c>
      <c r="K12" s="128">
        <v>1239</v>
      </c>
      <c r="L12" s="128">
        <v>550</v>
      </c>
      <c r="M12" s="128">
        <f t="shared" si="0"/>
        <v>4</v>
      </c>
      <c r="N12" s="128">
        <f t="shared" si="1"/>
        <v>2200</v>
      </c>
      <c r="O12" s="131"/>
    </row>
    <row r="13" spans="1:15" s="127" customFormat="1" ht="15.6" x14ac:dyDescent="0.25">
      <c r="A13" s="128">
        <v>12</v>
      </c>
      <c r="B13" s="128" t="s">
        <v>151</v>
      </c>
      <c r="C13" s="129" t="s">
        <v>412</v>
      </c>
      <c r="D13" s="129" t="s">
        <v>166</v>
      </c>
      <c r="E13" s="128" t="s">
        <v>153</v>
      </c>
      <c r="F13" s="128" t="s">
        <v>154</v>
      </c>
      <c r="G13" s="128" t="s">
        <v>423</v>
      </c>
      <c r="H13" s="129" t="s">
        <v>155</v>
      </c>
      <c r="I13" s="130">
        <v>45431</v>
      </c>
      <c r="J13" s="130">
        <v>45435</v>
      </c>
      <c r="K13" s="128">
        <v>1219</v>
      </c>
      <c r="L13" s="128">
        <v>550</v>
      </c>
      <c r="M13" s="128">
        <f t="shared" si="0"/>
        <v>4</v>
      </c>
      <c r="N13" s="128">
        <f t="shared" si="1"/>
        <v>2200</v>
      </c>
      <c r="O13" s="131"/>
    </row>
    <row r="14" spans="1:15" s="127" customFormat="1" ht="15.6" x14ac:dyDescent="0.25">
      <c r="A14" s="128">
        <v>13</v>
      </c>
      <c r="B14" s="128" t="s">
        <v>151</v>
      </c>
      <c r="C14" s="129" t="s">
        <v>418</v>
      </c>
      <c r="D14" s="129" t="s">
        <v>167</v>
      </c>
      <c r="E14" s="128" t="s">
        <v>153</v>
      </c>
      <c r="F14" s="128" t="s">
        <v>154</v>
      </c>
      <c r="G14" s="128" t="s">
        <v>423</v>
      </c>
      <c r="H14" s="129" t="s">
        <v>155</v>
      </c>
      <c r="I14" s="130">
        <v>45431</v>
      </c>
      <c r="J14" s="130">
        <v>45435</v>
      </c>
      <c r="K14" s="128">
        <v>1225</v>
      </c>
      <c r="L14" s="128">
        <v>550</v>
      </c>
      <c r="M14" s="128">
        <f t="shared" si="0"/>
        <v>4</v>
      </c>
      <c r="N14" s="128">
        <f t="shared" si="1"/>
        <v>2200</v>
      </c>
      <c r="O14" s="131"/>
    </row>
    <row r="15" spans="1:15" s="127" customFormat="1" ht="15.6" x14ac:dyDescent="0.25">
      <c r="A15" s="128">
        <v>14</v>
      </c>
      <c r="B15" s="128" t="s">
        <v>151</v>
      </c>
      <c r="C15" s="129" t="s">
        <v>412</v>
      </c>
      <c r="D15" s="129" t="s">
        <v>168</v>
      </c>
      <c r="E15" s="128" t="s">
        <v>153</v>
      </c>
      <c r="F15" s="128" t="s">
        <v>154</v>
      </c>
      <c r="G15" s="128" t="s">
        <v>423</v>
      </c>
      <c r="H15" s="129" t="s">
        <v>424</v>
      </c>
      <c r="I15" s="130">
        <v>45432</v>
      </c>
      <c r="J15" s="130">
        <v>45435</v>
      </c>
      <c r="K15" s="128">
        <v>302</v>
      </c>
      <c r="L15" s="128">
        <v>275</v>
      </c>
      <c r="M15" s="128">
        <v>3</v>
      </c>
      <c r="N15" s="128">
        <f t="shared" si="1"/>
        <v>825</v>
      </c>
      <c r="O15" s="131"/>
    </row>
    <row r="16" spans="1:15" s="127" customFormat="1" ht="15.6" x14ac:dyDescent="0.25">
      <c r="A16" s="128">
        <v>15</v>
      </c>
      <c r="B16" s="128" t="s">
        <v>151</v>
      </c>
      <c r="C16" s="129" t="s">
        <v>412</v>
      </c>
      <c r="D16" s="129" t="s">
        <v>169</v>
      </c>
      <c r="E16" s="128" t="s">
        <v>153</v>
      </c>
      <c r="F16" s="128" t="s">
        <v>154</v>
      </c>
      <c r="G16" s="128" t="s">
        <v>423</v>
      </c>
      <c r="H16" s="129" t="s">
        <v>424</v>
      </c>
      <c r="I16" s="130">
        <v>45432</v>
      </c>
      <c r="J16" s="130">
        <v>45435</v>
      </c>
      <c r="K16" s="128">
        <v>302</v>
      </c>
      <c r="L16" s="128">
        <v>275</v>
      </c>
      <c r="M16" s="128">
        <v>3</v>
      </c>
      <c r="N16" s="128">
        <f t="shared" si="1"/>
        <v>825</v>
      </c>
      <c r="O16" s="131"/>
    </row>
    <row r="17" spans="1:15" s="127" customFormat="1" ht="15.6" x14ac:dyDescent="0.25">
      <c r="A17" s="128">
        <v>16</v>
      </c>
      <c r="B17" s="128" t="s">
        <v>151</v>
      </c>
      <c r="C17" s="129" t="s">
        <v>416</v>
      </c>
      <c r="D17" s="129" t="s">
        <v>170</v>
      </c>
      <c r="E17" s="128" t="s">
        <v>153</v>
      </c>
      <c r="F17" s="128" t="s">
        <v>154</v>
      </c>
      <c r="G17" s="128" t="s">
        <v>423</v>
      </c>
      <c r="H17" s="129" t="s">
        <v>424</v>
      </c>
      <c r="I17" s="130">
        <v>45432</v>
      </c>
      <c r="J17" s="130">
        <v>45435</v>
      </c>
      <c r="K17" s="128">
        <v>303</v>
      </c>
      <c r="L17" s="128">
        <v>275</v>
      </c>
      <c r="M17" s="128">
        <v>3</v>
      </c>
      <c r="N17" s="128">
        <f t="shared" si="1"/>
        <v>825</v>
      </c>
      <c r="O17" s="131"/>
    </row>
    <row r="18" spans="1:15" s="127" customFormat="1" ht="15.6" x14ac:dyDescent="0.25">
      <c r="A18" s="128">
        <v>17</v>
      </c>
      <c r="B18" s="128" t="s">
        <v>151</v>
      </c>
      <c r="C18" s="129" t="s">
        <v>416</v>
      </c>
      <c r="D18" s="129" t="s">
        <v>171</v>
      </c>
      <c r="E18" s="128" t="s">
        <v>153</v>
      </c>
      <c r="F18" s="128" t="s">
        <v>154</v>
      </c>
      <c r="G18" s="128" t="s">
        <v>423</v>
      </c>
      <c r="H18" s="129" t="s">
        <v>424</v>
      </c>
      <c r="I18" s="130">
        <v>45432</v>
      </c>
      <c r="J18" s="130">
        <v>45435</v>
      </c>
      <c r="K18" s="128">
        <v>303</v>
      </c>
      <c r="L18" s="128">
        <v>275</v>
      </c>
      <c r="M18" s="128">
        <v>3</v>
      </c>
      <c r="N18" s="128">
        <f t="shared" si="1"/>
        <v>825</v>
      </c>
      <c r="O18" s="131"/>
    </row>
    <row r="19" spans="1:15" s="127" customFormat="1" ht="15.6" x14ac:dyDescent="0.25">
      <c r="A19" s="128">
        <v>18</v>
      </c>
      <c r="B19" s="128" t="s">
        <v>151</v>
      </c>
      <c r="C19" s="129" t="s">
        <v>413</v>
      </c>
      <c r="D19" s="129" t="s">
        <v>172</v>
      </c>
      <c r="E19" s="128" t="s">
        <v>153</v>
      </c>
      <c r="F19" s="128" t="s">
        <v>154</v>
      </c>
      <c r="G19" s="128" t="s">
        <v>423</v>
      </c>
      <c r="H19" s="129" t="s">
        <v>424</v>
      </c>
      <c r="I19" s="130">
        <v>45432</v>
      </c>
      <c r="J19" s="130">
        <v>45435</v>
      </c>
      <c r="K19" s="128">
        <v>304</v>
      </c>
      <c r="L19" s="128">
        <v>275</v>
      </c>
      <c r="M19" s="128">
        <v>3</v>
      </c>
      <c r="N19" s="128">
        <f t="shared" si="1"/>
        <v>825</v>
      </c>
      <c r="O19" s="131"/>
    </row>
    <row r="20" spans="1:15" s="127" customFormat="1" ht="15.6" x14ac:dyDescent="0.25">
      <c r="A20" s="128">
        <v>19</v>
      </c>
      <c r="B20" s="128" t="s">
        <v>151</v>
      </c>
      <c r="C20" s="129" t="s">
        <v>413</v>
      </c>
      <c r="D20" s="129" t="s">
        <v>173</v>
      </c>
      <c r="E20" s="128" t="s">
        <v>153</v>
      </c>
      <c r="F20" s="128" t="s">
        <v>154</v>
      </c>
      <c r="G20" s="128" t="s">
        <v>423</v>
      </c>
      <c r="H20" s="129" t="s">
        <v>424</v>
      </c>
      <c r="I20" s="130">
        <v>45432</v>
      </c>
      <c r="J20" s="130">
        <v>45435</v>
      </c>
      <c r="K20" s="128">
        <v>304</v>
      </c>
      <c r="L20" s="128">
        <v>275</v>
      </c>
      <c r="M20" s="128">
        <v>3</v>
      </c>
      <c r="N20" s="128">
        <f t="shared" si="1"/>
        <v>825</v>
      </c>
      <c r="O20" s="131"/>
    </row>
    <row r="21" spans="1:15" s="127" customFormat="1" ht="15.6" x14ac:dyDescent="0.25">
      <c r="A21" s="128">
        <v>20</v>
      </c>
      <c r="B21" s="128" t="s">
        <v>151</v>
      </c>
      <c r="C21" s="129" t="s">
        <v>411</v>
      </c>
      <c r="D21" s="129" t="s">
        <v>174</v>
      </c>
      <c r="E21" s="128" t="s">
        <v>153</v>
      </c>
      <c r="F21" s="128" t="s">
        <v>154</v>
      </c>
      <c r="G21" s="128" t="s">
        <v>423</v>
      </c>
      <c r="H21" s="129" t="s">
        <v>424</v>
      </c>
      <c r="I21" s="130">
        <v>45432</v>
      </c>
      <c r="J21" s="130">
        <v>45435</v>
      </c>
      <c r="K21" s="128">
        <v>305</v>
      </c>
      <c r="L21" s="128">
        <v>275</v>
      </c>
      <c r="M21" s="128">
        <v>3</v>
      </c>
      <c r="N21" s="128">
        <f t="shared" si="1"/>
        <v>825</v>
      </c>
      <c r="O21" s="131"/>
    </row>
    <row r="22" spans="1:15" s="127" customFormat="1" ht="15.6" x14ac:dyDescent="0.25">
      <c r="A22" s="128">
        <v>21</v>
      </c>
      <c r="B22" s="128" t="s">
        <v>151</v>
      </c>
      <c r="C22" s="129" t="s">
        <v>411</v>
      </c>
      <c r="D22" s="129" t="s">
        <v>159</v>
      </c>
      <c r="E22" s="128" t="s">
        <v>153</v>
      </c>
      <c r="F22" s="128" t="s">
        <v>154</v>
      </c>
      <c r="G22" s="128" t="s">
        <v>423</v>
      </c>
      <c r="H22" s="129" t="s">
        <v>424</v>
      </c>
      <c r="I22" s="130">
        <v>45432</v>
      </c>
      <c r="J22" s="130">
        <v>45435</v>
      </c>
      <c r="K22" s="128">
        <v>305</v>
      </c>
      <c r="L22" s="128">
        <v>275</v>
      </c>
      <c r="M22" s="128">
        <v>3</v>
      </c>
      <c r="N22" s="128">
        <f t="shared" si="1"/>
        <v>825</v>
      </c>
      <c r="O22" s="131"/>
    </row>
    <row r="23" spans="1:15" s="127" customFormat="1" ht="15.6" x14ac:dyDescent="0.25">
      <c r="A23" s="128">
        <v>22</v>
      </c>
      <c r="B23" s="128" t="s">
        <v>151</v>
      </c>
      <c r="C23" s="129" t="s">
        <v>416</v>
      </c>
      <c r="D23" s="129" t="s">
        <v>175</v>
      </c>
      <c r="E23" s="128" t="s">
        <v>153</v>
      </c>
      <c r="F23" s="128" t="s">
        <v>154</v>
      </c>
      <c r="G23" s="128" t="s">
        <v>423</v>
      </c>
      <c r="H23" s="129" t="s">
        <v>424</v>
      </c>
      <c r="I23" s="130">
        <v>45432</v>
      </c>
      <c r="J23" s="130">
        <v>45435</v>
      </c>
      <c r="K23" s="128">
        <v>306</v>
      </c>
      <c r="L23" s="128">
        <v>275</v>
      </c>
      <c r="M23" s="128">
        <v>3</v>
      </c>
      <c r="N23" s="128">
        <f t="shared" si="1"/>
        <v>825</v>
      </c>
      <c r="O23" s="131"/>
    </row>
    <row r="24" spans="1:15" s="127" customFormat="1" ht="15.6" x14ac:dyDescent="0.25">
      <c r="A24" s="128">
        <v>23</v>
      </c>
      <c r="B24" s="128" t="s">
        <v>151</v>
      </c>
      <c r="C24" s="129" t="s">
        <v>416</v>
      </c>
      <c r="D24" s="129" t="s">
        <v>176</v>
      </c>
      <c r="E24" s="128" t="s">
        <v>153</v>
      </c>
      <c r="F24" s="128" t="s">
        <v>154</v>
      </c>
      <c r="G24" s="128" t="s">
        <v>423</v>
      </c>
      <c r="H24" s="129" t="s">
        <v>424</v>
      </c>
      <c r="I24" s="130">
        <v>45432</v>
      </c>
      <c r="J24" s="130">
        <v>45435</v>
      </c>
      <c r="K24" s="128">
        <v>306</v>
      </c>
      <c r="L24" s="128">
        <v>275</v>
      </c>
      <c r="M24" s="128">
        <v>3</v>
      </c>
      <c r="N24" s="128">
        <f t="shared" si="1"/>
        <v>825</v>
      </c>
      <c r="O24" s="131"/>
    </row>
    <row r="25" spans="1:15" s="127" customFormat="1" ht="15.6" x14ac:dyDescent="0.25">
      <c r="A25" s="128">
        <v>24</v>
      </c>
      <c r="B25" s="128" t="s">
        <v>151</v>
      </c>
      <c r="C25" s="129" t="s">
        <v>416</v>
      </c>
      <c r="D25" s="129" t="s">
        <v>177</v>
      </c>
      <c r="E25" s="128" t="s">
        <v>153</v>
      </c>
      <c r="F25" s="128" t="s">
        <v>154</v>
      </c>
      <c r="G25" s="128" t="s">
        <v>423</v>
      </c>
      <c r="H25" s="129" t="s">
        <v>424</v>
      </c>
      <c r="I25" s="130">
        <v>45432</v>
      </c>
      <c r="J25" s="130">
        <v>45435</v>
      </c>
      <c r="K25" s="128">
        <v>307</v>
      </c>
      <c r="L25" s="128">
        <v>275</v>
      </c>
      <c r="M25" s="128">
        <v>3</v>
      </c>
      <c r="N25" s="128">
        <f t="shared" si="1"/>
        <v>825</v>
      </c>
      <c r="O25" s="131"/>
    </row>
    <row r="26" spans="1:15" s="127" customFormat="1" ht="15.6" x14ac:dyDescent="0.25">
      <c r="A26" s="128">
        <v>25</v>
      </c>
      <c r="B26" s="128" t="s">
        <v>151</v>
      </c>
      <c r="C26" s="129" t="s">
        <v>416</v>
      </c>
      <c r="D26" s="129" t="s">
        <v>178</v>
      </c>
      <c r="E26" s="128" t="s">
        <v>153</v>
      </c>
      <c r="F26" s="128" t="s">
        <v>154</v>
      </c>
      <c r="G26" s="128" t="s">
        <v>423</v>
      </c>
      <c r="H26" s="129" t="s">
        <v>424</v>
      </c>
      <c r="I26" s="130">
        <v>45432</v>
      </c>
      <c r="J26" s="130">
        <v>45435</v>
      </c>
      <c r="K26" s="128">
        <v>307</v>
      </c>
      <c r="L26" s="128">
        <v>275</v>
      </c>
      <c r="M26" s="128">
        <v>3</v>
      </c>
      <c r="N26" s="128">
        <f t="shared" si="1"/>
        <v>825</v>
      </c>
      <c r="O26" s="131"/>
    </row>
    <row r="27" spans="1:15" s="127" customFormat="1" ht="15.6" x14ac:dyDescent="0.25">
      <c r="A27" s="128">
        <v>26</v>
      </c>
      <c r="B27" s="128" t="s">
        <v>151</v>
      </c>
      <c r="C27" s="129" t="s">
        <v>413</v>
      </c>
      <c r="D27" s="129" t="s">
        <v>179</v>
      </c>
      <c r="E27" s="128" t="s">
        <v>153</v>
      </c>
      <c r="F27" s="128" t="s">
        <v>154</v>
      </c>
      <c r="G27" s="128" t="s">
        <v>423</v>
      </c>
      <c r="H27" s="129" t="s">
        <v>424</v>
      </c>
      <c r="I27" s="130">
        <v>45432</v>
      </c>
      <c r="J27" s="130">
        <v>45435</v>
      </c>
      <c r="K27" s="128">
        <v>309</v>
      </c>
      <c r="L27" s="128">
        <v>275</v>
      </c>
      <c r="M27" s="128">
        <v>3</v>
      </c>
      <c r="N27" s="128">
        <f t="shared" si="1"/>
        <v>825</v>
      </c>
      <c r="O27" s="131"/>
    </row>
    <row r="28" spans="1:15" s="127" customFormat="1" ht="15.6" x14ac:dyDescent="0.25">
      <c r="A28" s="128">
        <v>27</v>
      </c>
      <c r="B28" s="128" t="s">
        <v>151</v>
      </c>
      <c r="C28" s="129" t="s">
        <v>413</v>
      </c>
      <c r="D28" s="129" t="s">
        <v>180</v>
      </c>
      <c r="E28" s="128" t="s">
        <v>153</v>
      </c>
      <c r="F28" s="128" t="s">
        <v>154</v>
      </c>
      <c r="G28" s="128" t="s">
        <v>423</v>
      </c>
      <c r="H28" s="129" t="s">
        <v>424</v>
      </c>
      <c r="I28" s="130">
        <v>45431</v>
      </c>
      <c r="J28" s="130">
        <v>45435</v>
      </c>
      <c r="K28" s="128">
        <v>309</v>
      </c>
      <c r="L28" s="128">
        <v>275</v>
      </c>
      <c r="M28" s="128">
        <v>5</v>
      </c>
      <c r="N28" s="128">
        <f t="shared" si="1"/>
        <v>1375</v>
      </c>
      <c r="O28" s="131"/>
    </row>
    <row r="29" spans="1:15" s="127" customFormat="1" ht="15.6" x14ac:dyDescent="0.25">
      <c r="A29" s="128">
        <v>28</v>
      </c>
      <c r="B29" s="128" t="s">
        <v>151</v>
      </c>
      <c r="C29" s="129" t="s">
        <v>418</v>
      </c>
      <c r="D29" s="129" t="s">
        <v>181</v>
      </c>
      <c r="E29" s="128" t="s">
        <v>153</v>
      </c>
      <c r="F29" s="128" t="s">
        <v>154</v>
      </c>
      <c r="G29" s="128" t="s">
        <v>423</v>
      </c>
      <c r="H29" s="129" t="s">
        <v>424</v>
      </c>
      <c r="I29" s="130">
        <v>45431</v>
      </c>
      <c r="J29" s="130">
        <v>45435</v>
      </c>
      <c r="K29" s="128">
        <v>310</v>
      </c>
      <c r="L29" s="128">
        <v>275</v>
      </c>
      <c r="M29" s="128">
        <v>5</v>
      </c>
      <c r="N29" s="128">
        <f t="shared" si="1"/>
        <v>1375</v>
      </c>
      <c r="O29" s="131"/>
    </row>
    <row r="30" spans="1:15" s="127" customFormat="1" ht="15.6" x14ac:dyDescent="0.25">
      <c r="A30" s="128">
        <v>29</v>
      </c>
      <c r="B30" s="128" t="s">
        <v>151</v>
      </c>
      <c r="C30" s="129" t="s">
        <v>418</v>
      </c>
      <c r="D30" s="129" t="s">
        <v>182</v>
      </c>
      <c r="E30" s="128" t="s">
        <v>153</v>
      </c>
      <c r="F30" s="128" t="s">
        <v>154</v>
      </c>
      <c r="G30" s="128" t="s">
        <v>423</v>
      </c>
      <c r="H30" s="129" t="s">
        <v>424</v>
      </c>
      <c r="I30" s="130">
        <v>45432</v>
      </c>
      <c r="J30" s="130">
        <v>45435</v>
      </c>
      <c r="K30" s="128">
        <v>310</v>
      </c>
      <c r="L30" s="128">
        <v>275</v>
      </c>
      <c r="M30" s="128">
        <v>3</v>
      </c>
      <c r="N30" s="128">
        <f t="shared" si="1"/>
        <v>825</v>
      </c>
      <c r="O30" s="131"/>
    </row>
    <row r="31" spans="1:15" s="127" customFormat="1" ht="15.6" x14ac:dyDescent="0.25">
      <c r="A31" s="128">
        <v>30</v>
      </c>
      <c r="B31" s="128" t="s">
        <v>151</v>
      </c>
      <c r="C31" s="129" t="s">
        <v>418</v>
      </c>
      <c r="D31" s="129" t="s">
        <v>183</v>
      </c>
      <c r="E31" s="128" t="s">
        <v>153</v>
      </c>
      <c r="F31" s="128" t="s">
        <v>154</v>
      </c>
      <c r="G31" s="128" t="s">
        <v>423</v>
      </c>
      <c r="H31" s="129" t="s">
        <v>424</v>
      </c>
      <c r="I31" s="130">
        <v>45432</v>
      </c>
      <c r="J31" s="130">
        <v>45435</v>
      </c>
      <c r="K31" s="128">
        <v>311</v>
      </c>
      <c r="L31" s="128">
        <v>275</v>
      </c>
      <c r="M31" s="128">
        <v>3</v>
      </c>
      <c r="N31" s="128">
        <f t="shared" si="1"/>
        <v>825</v>
      </c>
      <c r="O31" s="131"/>
    </row>
    <row r="32" spans="1:15" s="127" customFormat="1" ht="15.6" x14ac:dyDescent="0.25">
      <c r="A32" s="128">
        <v>31</v>
      </c>
      <c r="B32" s="128" t="s">
        <v>151</v>
      </c>
      <c r="C32" s="129" t="s">
        <v>418</v>
      </c>
      <c r="D32" s="129" t="s">
        <v>184</v>
      </c>
      <c r="E32" s="128" t="s">
        <v>153</v>
      </c>
      <c r="F32" s="128" t="s">
        <v>154</v>
      </c>
      <c r="G32" s="128" t="s">
        <v>423</v>
      </c>
      <c r="H32" s="129" t="s">
        <v>424</v>
      </c>
      <c r="I32" s="130">
        <v>45432</v>
      </c>
      <c r="J32" s="130">
        <v>45435</v>
      </c>
      <c r="K32" s="128">
        <v>311</v>
      </c>
      <c r="L32" s="128">
        <v>275</v>
      </c>
      <c r="M32" s="128">
        <v>3</v>
      </c>
      <c r="N32" s="128">
        <f t="shared" si="1"/>
        <v>825</v>
      </c>
      <c r="O32" s="131"/>
    </row>
    <row r="33" spans="1:15" s="127" customFormat="1" ht="15.6" x14ac:dyDescent="0.25">
      <c r="A33" s="128">
        <v>32</v>
      </c>
      <c r="B33" s="128" t="s">
        <v>151</v>
      </c>
      <c r="C33" s="129" t="s">
        <v>411</v>
      </c>
      <c r="D33" s="129" t="s">
        <v>185</v>
      </c>
      <c r="E33" s="128" t="s">
        <v>153</v>
      </c>
      <c r="F33" s="128" t="s">
        <v>154</v>
      </c>
      <c r="G33" s="128" t="s">
        <v>423</v>
      </c>
      <c r="H33" s="129" t="s">
        <v>424</v>
      </c>
      <c r="I33" s="130">
        <v>45432</v>
      </c>
      <c r="J33" s="130">
        <v>45435</v>
      </c>
      <c r="K33" s="128">
        <v>312</v>
      </c>
      <c r="L33" s="128">
        <v>275</v>
      </c>
      <c r="M33" s="128">
        <v>3</v>
      </c>
      <c r="N33" s="128">
        <f t="shared" si="1"/>
        <v>825</v>
      </c>
      <c r="O33" s="131"/>
    </row>
    <row r="34" spans="1:15" s="127" customFormat="1" ht="15.6" x14ac:dyDescent="0.25">
      <c r="A34" s="128">
        <v>33</v>
      </c>
      <c r="B34" s="128" t="s">
        <v>151</v>
      </c>
      <c r="C34" s="129" t="s">
        <v>411</v>
      </c>
      <c r="D34" s="129" t="s">
        <v>186</v>
      </c>
      <c r="E34" s="128" t="s">
        <v>153</v>
      </c>
      <c r="F34" s="128" t="s">
        <v>154</v>
      </c>
      <c r="G34" s="128" t="s">
        <v>423</v>
      </c>
      <c r="H34" s="129" t="s">
        <v>424</v>
      </c>
      <c r="I34" s="130">
        <v>45432</v>
      </c>
      <c r="J34" s="130">
        <v>45435</v>
      </c>
      <c r="K34" s="128">
        <v>312</v>
      </c>
      <c r="L34" s="128">
        <v>275</v>
      </c>
      <c r="M34" s="128">
        <v>3</v>
      </c>
      <c r="N34" s="128">
        <f t="shared" si="1"/>
        <v>825</v>
      </c>
      <c r="O34" s="131"/>
    </row>
    <row r="35" spans="1:15" s="127" customFormat="1" ht="15.6" x14ac:dyDescent="0.25">
      <c r="A35" s="128">
        <v>34</v>
      </c>
      <c r="B35" s="128" t="s">
        <v>151</v>
      </c>
      <c r="C35" s="129" t="s">
        <v>413</v>
      </c>
      <c r="D35" s="129" t="s">
        <v>187</v>
      </c>
      <c r="E35" s="128" t="s">
        <v>153</v>
      </c>
      <c r="F35" s="128" t="s">
        <v>154</v>
      </c>
      <c r="G35" s="128" t="s">
        <v>423</v>
      </c>
      <c r="H35" s="129" t="s">
        <v>424</v>
      </c>
      <c r="I35" s="130">
        <v>45432</v>
      </c>
      <c r="J35" s="130">
        <v>45435</v>
      </c>
      <c r="K35" s="128">
        <v>313</v>
      </c>
      <c r="L35" s="128">
        <v>275</v>
      </c>
      <c r="M35" s="128">
        <v>3</v>
      </c>
      <c r="N35" s="128">
        <f t="shared" si="1"/>
        <v>825</v>
      </c>
      <c r="O35" s="131"/>
    </row>
    <row r="36" spans="1:15" s="127" customFormat="1" ht="15.6" x14ac:dyDescent="0.25">
      <c r="A36" s="128">
        <v>35</v>
      </c>
      <c r="B36" s="128" t="s">
        <v>151</v>
      </c>
      <c r="C36" s="129" t="s">
        <v>413</v>
      </c>
      <c r="D36" s="129" t="s">
        <v>188</v>
      </c>
      <c r="E36" s="128" t="s">
        <v>153</v>
      </c>
      <c r="F36" s="128" t="s">
        <v>154</v>
      </c>
      <c r="G36" s="128" t="s">
        <v>423</v>
      </c>
      <c r="H36" s="129" t="s">
        <v>424</v>
      </c>
      <c r="I36" s="130">
        <v>45431</v>
      </c>
      <c r="J36" s="130">
        <v>45435</v>
      </c>
      <c r="K36" s="128">
        <v>313</v>
      </c>
      <c r="L36" s="128">
        <v>275</v>
      </c>
      <c r="M36" s="128">
        <v>5</v>
      </c>
      <c r="N36" s="128">
        <f t="shared" si="1"/>
        <v>1375</v>
      </c>
      <c r="O36" s="131"/>
    </row>
    <row r="37" spans="1:15" s="127" customFormat="1" ht="15.6" x14ac:dyDescent="0.25">
      <c r="A37" s="128">
        <v>36</v>
      </c>
      <c r="B37" s="128" t="s">
        <v>151</v>
      </c>
      <c r="C37" s="129" t="s">
        <v>413</v>
      </c>
      <c r="D37" s="129" t="s">
        <v>189</v>
      </c>
      <c r="E37" s="128" t="s">
        <v>153</v>
      </c>
      <c r="F37" s="128" t="s">
        <v>154</v>
      </c>
      <c r="G37" s="128" t="s">
        <v>423</v>
      </c>
      <c r="H37" s="129" t="s">
        <v>424</v>
      </c>
      <c r="I37" s="130">
        <v>45432</v>
      </c>
      <c r="J37" s="130">
        <v>45435</v>
      </c>
      <c r="K37" s="128">
        <v>314</v>
      </c>
      <c r="L37" s="128">
        <v>275</v>
      </c>
      <c r="M37" s="128">
        <v>3</v>
      </c>
      <c r="N37" s="128">
        <f t="shared" si="1"/>
        <v>825</v>
      </c>
      <c r="O37" s="131"/>
    </row>
    <row r="38" spans="1:15" s="127" customFormat="1" ht="15.6" x14ac:dyDescent="0.25">
      <c r="A38" s="128">
        <v>37</v>
      </c>
      <c r="B38" s="128" t="s">
        <v>151</v>
      </c>
      <c r="C38" s="129" t="s">
        <v>413</v>
      </c>
      <c r="D38" s="129" t="s">
        <v>190</v>
      </c>
      <c r="E38" s="128" t="s">
        <v>153</v>
      </c>
      <c r="F38" s="128" t="s">
        <v>154</v>
      </c>
      <c r="G38" s="128" t="s">
        <v>423</v>
      </c>
      <c r="H38" s="129" t="s">
        <v>424</v>
      </c>
      <c r="I38" s="130">
        <v>45431</v>
      </c>
      <c r="J38" s="130">
        <v>45435</v>
      </c>
      <c r="K38" s="128">
        <v>314</v>
      </c>
      <c r="L38" s="128">
        <v>275</v>
      </c>
      <c r="M38" s="128">
        <v>5</v>
      </c>
      <c r="N38" s="128">
        <f t="shared" si="1"/>
        <v>1375</v>
      </c>
      <c r="O38" s="131"/>
    </row>
    <row r="39" spans="1:15" s="127" customFormat="1" ht="15.6" x14ac:dyDescent="0.25">
      <c r="A39" s="128">
        <v>38</v>
      </c>
      <c r="B39" s="128" t="s">
        <v>151</v>
      </c>
      <c r="C39" s="129" t="s">
        <v>417</v>
      </c>
      <c r="D39" s="129" t="s">
        <v>191</v>
      </c>
      <c r="E39" s="128" t="s">
        <v>153</v>
      </c>
      <c r="F39" s="128" t="s">
        <v>154</v>
      </c>
      <c r="G39" s="128" t="s">
        <v>423</v>
      </c>
      <c r="H39" s="129" t="s">
        <v>424</v>
      </c>
      <c r="I39" s="130">
        <v>45431</v>
      </c>
      <c r="J39" s="130">
        <v>45435</v>
      </c>
      <c r="K39" s="128">
        <v>316</v>
      </c>
      <c r="L39" s="128">
        <v>275</v>
      </c>
      <c r="M39" s="128">
        <v>5</v>
      </c>
      <c r="N39" s="128">
        <f t="shared" si="1"/>
        <v>1375</v>
      </c>
      <c r="O39" s="131"/>
    </row>
    <row r="40" spans="1:15" s="127" customFormat="1" ht="15.6" x14ac:dyDescent="0.25">
      <c r="A40" s="128">
        <v>39</v>
      </c>
      <c r="B40" s="128" t="s">
        <v>151</v>
      </c>
      <c r="C40" s="129" t="s">
        <v>417</v>
      </c>
      <c r="D40" s="129" t="s">
        <v>192</v>
      </c>
      <c r="E40" s="128" t="s">
        <v>153</v>
      </c>
      <c r="F40" s="128" t="s">
        <v>154</v>
      </c>
      <c r="G40" s="128" t="s">
        <v>423</v>
      </c>
      <c r="H40" s="129" t="s">
        <v>424</v>
      </c>
      <c r="I40" s="130">
        <v>45432</v>
      </c>
      <c r="J40" s="130">
        <v>45435</v>
      </c>
      <c r="K40" s="128">
        <v>316</v>
      </c>
      <c r="L40" s="128">
        <v>275</v>
      </c>
      <c r="M40" s="128">
        <v>3</v>
      </c>
      <c r="N40" s="128">
        <f t="shared" si="1"/>
        <v>825</v>
      </c>
      <c r="O40" s="131"/>
    </row>
    <row r="41" spans="1:15" s="127" customFormat="1" ht="15.6" x14ac:dyDescent="0.25">
      <c r="A41" s="128">
        <v>40</v>
      </c>
      <c r="B41" s="128" t="s">
        <v>151</v>
      </c>
      <c r="C41" s="129"/>
      <c r="D41" s="129" t="s">
        <v>193</v>
      </c>
      <c r="E41" s="128" t="s">
        <v>153</v>
      </c>
      <c r="F41" s="128" t="s">
        <v>154</v>
      </c>
      <c r="G41" s="128" t="s">
        <v>423</v>
      </c>
      <c r="H41" s="129" t="s">
        <v>424</v>
      </c>
      <c r="I41" s="130">
        <v>45432</v>
      </c>
      <c r="J41" s="130">
        <v>45435</v>
      </c>
      <c r="K41" s="128">
        <v>317</v>
      </c>
      <c r="L41" s="128">
        <v>275</v>
      </c>
      <c r="M41" s="128">
        <v>3</v>
      </c>
      <c r="N41" s="128">
        <f t="shared" si="1"/>
        <v>825</v>
      </c>
      <c r="O41" s="131"/>
    </row>
    <row r="42" spans="1:15" s="127" customFormat="1" ht="15.6" x14ac:dyDescent="0.25">
      <c r="A42" s="128">
        <v>41</v>
      </c>
      <c r="B42" s="128" t="s">
        <v>151</v>
      </c>
      <c r="C42" s="129"/>
      <c r="D42" s="129" t="s">
        <v>194</v>
      </c>
      <c r="E42" s="128" t="s">
        <v>153</v>
      </c>
      <c r="F42" s="128" t="s">
        <v>154</v>
      </c>
      <c r="G42" s="128" t="s">
        <v>423</v>
      </c>
      <c r="H42" s="129" t="s">
        <v>424</v>
      </c>
      <c r="I42" s="130">
        <v>45431</v>
      </c>
      <c r="J42" s="130">
        <v>45435</v>
      </c>
      <c r="K42" s="128">
        <v>317</v>
      </c>
      <c r="L42" s="128">
        <v>275</v>
      </c>
      <c r="M42" s="128">
        <v>5</v>
      </c>
      <c r="N42" s="128">
        <f t="shared" si="1"/>
        <v>1375</v>
      </c>
      <c r="O42" s="131"/>
    </row>
    <row r="43" spans="1:15" s="127" customFormat="1" ht="15.6" x14ac:dyDescent="0.25">
      <c r="A43" s="128">
        <v>42</v>
      </c>
      <c r="B43" s="128" t="s">
        <v>151</v>
      </c>
      <c r="C43" s="129" t="s">
        <v>416</v>
      </c>
      <c r="D43" s="129" t="s">
        <v>195</v>
      </c>
      <c r="E43" s="128" t="s">
        <v>153</v>
      </c>
      <c r="F43" s="128" t="s">
        <v>154</v>
      </c>
      <c r="G43" s="128" t="s">
        <v>423</v>
      </c>
      <c r="H43" s="129" t="s">
        <v>424</v>
      </c>
      <c r="I43" s="130">
        <v>45432</v>
      </c>
      <c r="J43" s="130">
        <v>45435</v>
      </c>
      <c r="K43" s="128">
        <v>318</v>
      </c>
      <c r="L43" s="128">
        <v>275</v>
      </c>
      <c r="M43" s="128">
        <v>3</v>
      </c>
      <c r="N43" s="128">
        <f t="shared" si="1"/>
        <v>825</v>
      </c>
      <c r="O43" s="131"/>
    </row>
    <row r="44" spans="1:15" s="127" customFormat="1" ht="15.6" x14ac:dyDescent="0.25">
      <c r="A44" s="128">
        <v>43</v>
      </c>
      <c r="B44" s="128" t="s">
        <v>151</v>
      </c>
      <c r="C44" s="129" t="s">
        <v>416</v>
      </c>
      <c r="D44" s="129" t="s">
        <v>196</v>
      </c>
      <c r="E44" s="128" t="s">
        <v>153</v>
      </c>
      <c r="F44" s="128" t="s">
        <v>154</v>
      </c>
      <c r="G44" s="128" t="s">
        <v>423</v>
      </c>
      <c r="H44" s="129" t="s">
        <v>424</v>
      </c>
      <c r="I44" s="130">
        <v>45432</v>
      </c>
      <c r="J44" s="130">
        <v>45435</v>
      </c>
      <c r="K44" s="128">
        <v>318</v>
      </c>
      <c r="L44" s="128">
        <v>275</v>
      </c>
      <c r="M44" s="128">
        <v>3</v>
      </c>
      <c r="N44" s="128">
        <f t="shared" si="1"/>
        <v>825</v>
      </c>
      <c r="O44" s="131"/>
    </row>
    <row r="45" spans="1:15" s="127" customFormat="1" ht="15.6" x14ac:dyDescent="0.25">
      <c r="A45" s="128">
        <v>44</v>
      </c>
      <c r="B45" s="128" t="s">
        <v>151</v>
      </c>
      <c r="C45" s="129" t="s">
        <v>411</v>
      </c>
      <c r="D45" s="129" t="s">
        <v>197</v>
      </c>
      <c r="E45" s="128" t="s">
        <v>153</v>
      </c>
      <c r="F45" s="128" t="s">
        <v>154</v>
      </c>
      <c r="G45" s="128" t="s">
        <v>423</v>
      </c>
      <c r="H45" s="129" t="s">
        <v>424</v>
      </c>
      <c r="I45" s="130">
        <v>45432</v>
      </c>
      <c r="J45" s="130">
        <v>45435</v>
      </c>
      <c r="K45" s="128">
        <v>320</v>
      </c>
      <c r="L45" s="128">
        <v>275</v>
      </c>
      <c r="M45" s="128">
        <v>3</v>
      </c>
      <c r="N45" s="128">
        <f t="shared" si="1"/>
        <v>825</v>
      </c>
      <c r="O45" s="131"/>
    </row>
    <row r="46" spans="1:15" s="127" customFormat="1" ht="15.6" x14ac:dyDescent="0.25">
      <c r="A46" s="128">
        <v>45</v>
      </c>
      <c r="B46" s="128" t="s">
        <v>151</v>
      </c>
      <c r="C46" s="129" t="s">
        <v>411</v>
      </c>
      <c r="D46" s="129" t="s">
        <v>198</v>
      </c>
      <c r="E46" s="128" t="s">
        <v>153</v>
      </c>
      <c r="F46" s="128" t="s">
        <v>154</v>
      </c>
      <c r="G46" s="128" t="s">
        <v>423</v>
      </c>
      <c r="H46" s="129" t="s">
        <v>424</v>
      </c>
      <c r="I46" s="130">
        <v>45432</v>
      </c>
      <c r="J46" s="130">
        <v>45435</v>
      </c>
      <c r="K46" s="128">
        <v>320</v>
      </c>
      <c r="L46" s="128">
        <v>275</v>
      </c>
      <c r="M46" s="128">
        <v>3</v>
      </c>
      <c r="N46" s="128">
        <f t="shared" si="1"/>
        <v>825</v>
      </c>
      <c r="O46" s="131"/>
    </row>
    <row r="47" spans="1:15" s="127" customFormat="1" ht="15.6" x14ac:dyDescent="0.25">
      <c r="A47" s="128">
        <v>46</v>
      </c>
      <c r="B47" s="128" t="s">
        <v>151</v>
      </c>
      <c r="C47" s="129" t="s">
        <v>416</v>
      </c>
      <c r="D47" s="129" t="s">
        <v>199</v>
      </c>
      <c r="E47" s="128" t="s">
        <v>153</v>
      </c>
      <c r="F47" s="128" t="s">
        <v>154</v>
      </c>
      <c r="G47" s="128" t="s">
        <v>423</v>
      </c>
      <c r="H47" s="129" t="s">
        <v>424</v>
      </c>
      <c r="I47" s="130">
        <v>45432</v>
      </c>
      <c r="J47" s="130">
        <v>45435</v>
      </c>
      <c r="K47" s="128">
        <v>322</v>
      </c>
      <c r="L47" s="128">
        <v>275</v>
      </c>
      <c r="M47" s="128">
        <v>3</v>
      </c>
      <c r="N47" s="128">
        <f t="shared" si="1"/>
        <v>825</v>
      </c>
      <c r="O47" s="131"/>
    </row>
    <row r="48" spans="1:15" s="127" customFormat="1" ht="15.6" x14ac:dyDescent="0.25">
      <c r="A48" s="128">
        <v>47</v>
      </c>
      <c r="B48" s="128" t="s">
        <v>151</v>
      </c>
      <c r="C48" s="129" t="s">
        <v>416</v>
      </c>
      <c r="D48" s="129" t="s">
        <v>200</v>
      </c>
      <c r="E48" s="128" t="s">
        <v>153</v>
      </c>
      <c r="F48" s="128" t="s">
        <v>154</v>
      </c>
      <c r="G48" s="128" t="s">
        <v>423</v>
      </c>
      <c r="H48" s="129" t="s">
        <v>424</v>
      </c>
      <c r="I48" s="130">
        <v>45432</v>
      </c>
      <c r="J48" s="130">
        <v>45435</v>
      </c>
      <c r="K48" s="128">
        <v>322</v>
      </c>
      <c r="L48" s="128">
        <v>275</v>
      </c>
      <c r="M48" s="128">
        <v>3</v>
      </c>
      <c r="N48" s="128">
        <f t="shared" si="1"/>
        <v>825</v>
      </c>
      <c r="O48" s="131"/>
    </row>
    <row r="49" spans="1:15" s="127" customFormat="1" ht="15.6" x14ac:dyDescent="0.25">
      <c r="A49" s="128">
        <v>48</v>
      </c>
      <c r="B49" s="128" t="s">
        <v>151</v>
      </c>
      <c r="C49" s="129" t="s">
        <v>415</v>
      </c>
      <c r="D49" s="129" t="s">
        <v>201</v>
      </c>
      <c r="E49" s="128" t="s">
        <v>153</v>
      </c>
      <c r="F49" s="128" t="s">
        <v>154</v>
      </c>
      <c r="G49" s="128" t="s">
        <v>423</v>
      </c>
      <c r="H49" s="129" t="s">
        <v>424</v>
      </c>
      <c r="I49" s="130">
        <v>45432</v>
      </c>
      <c r="J49" s="130">
        <v>45435</v>
      </c>
      <c r="K49" s="128">
        <v>324</v>
      </c>
      <c r="L49" s="128">
        <v>275</v>
      </c>
      <c r="M49" s="128">
        <v>3</v>
      </c>
      <c r="N49" s="128">
        <f t="shared" si="1"/>
        <v>825</v>
      </c>
      <c r="O49" s="131"/>
    </row>
    <row r="50" spans="1:15" s="127" customFormat="1" ht="15.6" x14ac:dyDescent="0.25">
      <c r="A50" s="128">
        <v>49</v>
      </c>
      <c r="B50" s="128" t="s">
        <v>151</v>
      </c>
      <c r="C50" s="129" t="s">
        <v>415</v>
      </c>
      <c r="D50" s="129" t="s">
        <v>202</v>
      </c>
      <c r="E50" s="128" t="s">
        <v>153</v>
      </c>
      <c r="F50" s="128" t="s">
        <v>154</v>
      </c>
      <c r="G50" s="128" t="s">
        <v>423</v>
      </c>
      <c r="H50" s="129" t="s">
        <v>424</v>
      </c>
      <c r="I50" s="130">
        <v>45431</v>
      </c>
      <c r="J50" s="130">
        <v>45435</v>
      </c>
      <c r="K50" s="128">
        <v>324</v>
      </c>
      <c r="L50" s="128">
        <v>275</v>
      </c>
      <c r="M50" s="128">
        <v>5</v>
      </c>
      <c r="N50" s="128">
        <f t="shared" si="1"/>
        <v>1375</v>
      </c>
      <c r="O50" s="131"/>
    </row>
    <row r="51" spans="1:15" s="127" customFormat="1" ht="15.6" x14ac:dyDescent="0.25">
      <c r="A51" s="128">
        <v>50</v>
      </c>
      <c r="B51" s="128" t="s">
        <v>151</v>
      </c>
      <c r="C51" s="129" t="s">
        <v>416</v>
      </c>
      <c r="D51" s="129" t="s">
        <v>203</v>
      </c>
      <c r="E51" s="128" t="s">
        <v>153</v>
      </c>
      <c r="F51" s="128" t="s">
        <v>154</v>
      </c>
      <c r="G51" s="128" t="s">
        <v>423</v>
      </c>
      <c r="H51" s="129" t="s">
        <v>424</v>
      </c>
      <c r="I51" s="130">
        <v>45432</v>
      </c>
      <c r="J51" s="130">
        <v>45435</v>
      </c>
      <c r="K51" s="128">
        <v>326</v>
      </c>
      <c r="L51" s="128">
        <v>275</v>
      </c>
      <c r="M51" s="128">
        <v>3</v>
      </c>
      <c r="N51" s="128">
        <f t="shared" si="1"/>
        <v>825</v>
      </c>
      <c r="O51" s="131"/>
    </row>
    <row r="52" spans="1:15" s="127" customFormat="1" ht="15.6" x14ac:dyDescent="0.25">
      <c r="A52" s="128">
        <v>51</v>
      </c>
      <c r="B52" s="128" t="s">
        <v>151</v>
      </c>
      <c r="C52" s="129" t="s">
        <v>416</v>
      </c>
      <c r="D52" s="129" t="s">
        <v>204</v>
      </c>
      <c r="E52" s="128" t="s">
        <v>153</v>
      </c>
      <c r="F52" s="128" t="s">
        <v>154</v>
      </c>
      <c r="G52" s="128" t="s">
        <v>423</v>
      </c>
      <c r="H52" s="129" t="s">
        <v>424</v>
      </c>
      <c r="I52" s="130">
        <v>45432</v>
      </c>
      <c r="J52" s="130">
        <v>45435</v>
      </c>
      <c r="K52" s="128">
        <v>326</v>
      </c>
      <c r="L52" s="128">
        <v>275</v>
      </c>
      <c r="M52" s="128">
        <v>3</v>
      </c>
      <c r="N52" s="128">
        <f t="shared" si="1"/>
        <v>825</v>
      </c>
      <c r="O52" s="131"/>
    </row>
    <row r="53" spans="1:15" s="127" customFormat="1" ht="15.6" x14ac:dyDescent="0.25">
      <c r="A53" s="128">
        <v>52</v>
      </c>
      <c r="B53" s="128" t="s">
        <v>151</v>
      </c>
      <c r="C53" s="129" t="s">
        <v>417</v>
      </c>
      <c r="D53" s="129" t="s">
        <v>205</v>
      </c>
      <c r="E53" s="128" t="s">
        <v>153</v>
      </c>
      <c r="F53" s="128" t="s">
        <v>154</v>
      </c>
      <c r="G53" s="128" t="s">
        <v>423</v>
      </c>
      <c r="H53" s="129" t="s">
        <v>424</v>
      </c>
      <c r="I53" s="130">
        <v>45432</v>
      </c>
      <c r="J53" s="130">
        <v>45435</v>
      </c>
      <c r="K53" s="128">
        <v>327</v>
      </c>
      <c r="L53" s="128">
        <v>275</v>
      </c>
      <c r="M53" s="128">
        <v>3</v>
      </c>
      <c r="N53" s="128">
        <f t="shared" si="1"/>
        <v>825</v>
      </c>
      <c r="O53" s="131"/>
    </row>
    <row r="54" spans="1:15" s="127" customFormat="1" ht="15.6" x14ac:dyDescent="0.25">
      <c r="A54" s="128">
        <v>53</v>
      </c>
      <c r="B54" s="128" t="s">
        <v>151</v>
      </c>
      <c r="C54" s="129" t="s">
        <v>417</v>
      </c>
      <c r="D54" s="129" t="s">
        <v>206</v>
      </c>
      <c r="E54" s="128" t="s">
        <v>153</v>
      </c>
      <c r="F54" s="128" t="s">
        <v>154</v>
      </c>
      <c r="G54" s="128" t="s">
        <v>423</v>
      </c>
      <c r="H54" s="129" t="s">
        <v>424</v>
      </c>
      <c r="I54" s="130">
        <v>45432</v>
      </c>
      <c r="J54" s="130">
        <v>45435</v>
      </c>
      <c r="K54" s="128">
        <v>327</v>
      </c>
      <c r="L54" s="128">
        <v>275</v>
      </c>
      <c r="M54" s="128">
        <v>3</v>
      </c>
      <c r="N54" s="128">
        <f t="shared" si="1"/>
        <v>825</v>
      </c>
      <c r="O54" s="131"/>
    </row>
    <row r="55" spans="1:15" s="127" customFormat="1" ht="15.6" x14ac:dyDescent="0.25">
      <c r="A55" s="128">
        <v>54</v>
      </c>
      <c r="B55" s="128" t="s">
        <v>151</v>
      </c>
      <c r="C55" s="129" t="s">
        <v>418</v>
      </c>
      <c r="D55" s="129" t="s">
        <v>207</v>
      </c>
      <c r="E55" s="128" t="s">
        <v>153</v>
      </c>
      <c r="F55" s="128" t="s">
        <v>154</v>
      </c>
      <c r="G55" s="128" t="s">
        <v>423</v>
      </c>
      <c r="H55" s="129" t="s">
        <v>424</v>
      </c>
      <c r="I55" s="130">
        <v>45431</v>
      </c>
      <c r="J55" s="130">
        <v>45435</v>
      </c>
      <c r="K55" s="128">
        <v>328</v>
      </c>
      <c r="L55" s="128">
        <v>275</v>
      </c>
      <c r="M55" s="128">
        <v>5</v>
      </c>
      <c r="N55" s="128">
        <f t="shared" si="1"/>
        <v>1375</v>
      </c>
      <c r="O55" s="131"/>
    </row>
    <row r="56" spans="1:15" s="127" customFormat="1" ht="15.6" x14ac:dyDescent="0.25">
      <c r="A56" s="128">
        <v>55</v>
      </c>
      <c r="B56" s="128" t="s">
        <v>151</v>
      </c>
      <c r="C56" s="129" t="s">
        <v>418</v>
      </c>
      <c r="D56" s="129" t="s">
        <v>208</v>
      </c>
      <c r="E56" s="128" t="s">
        <v>153</v>
      </c>
      <c r="F56" s="128" t="s">
        <v>154</v>
      </c>
      <c r="G56" s="128" t="s">
        <v>423</v>
      </c>
      <c r="H56" s="129" t="s">
        <v>424</v>
      </c>
      <c r="I56" s="130">
        <v>45432</v>
      </c>
      <c r="J56" s="130">
        <v>45435</v>
      </c>
      <c r="K56" s="128">
        <v>328</v>
      </c>
      <c r="L56" s="128">
        <v>275</v>
      </c>
      <c r="M56" s="128">
        <v>3</v>
      </c>
      <c r="N56" s="128">
        <f t="shared" si="1"/>
        <v>825</v>
      </c>
      <c r="O56" s="131"/>
    </row>
    <row r="57" spans="1:15" s="127" customFormat="1" ht="15.6" x14ac:dyDescent="0.25">
      <c r="A57" s="128">
        <v>56</v>
      </c>
      <c r="B57" s="128" t="s">
        <v>151</v>
      </c>
      <c r="C57" s="129" t="s">
        <v>417</v>
      </c>
      <c r="D57" s="129" t="s">
        <v>209</v>
      </c>
      <c r="E57" s="128" t="s">
        <v>153</v>
      </c>
      <c r="F57" s="128" t="s">
        <v>154</v>
      </c>
      <c r="G57" s="128" t="s">
        <v>423</v>
      </c>
      <c r="H57" s="129" t="s">
        <v>424</v>
      </c>
      <c r="I57" s="130">
        <v>45431</v>
      </c>
      <c r="J57" s="130">
        <v>45435</v>
      </c>
      <c r="K57" s="128">
        <v>329</v>
      </c>
      <c r="L57" s="128">
        <v>275</v>
      </c>
      <c r="M57" s="128">
        <v>5</v>
      </c>
      <c r="N57" s="128">
        <f t="shared" si="1"/>
        <v>1375</v>
      </c>
      <c r="O57" s="131"/>
    </row>
    <row r="58" spans="1:15" s="127" customFormat="1" ht="15.6" x14ac:dyDescent="0.25">
      <c r="A58" s="128">
        <v>57</v>
      </c>
      <c r="B58" s="128" t="s">
        <v>151</v>
      </c>
      <c r="C58" s="129" t="s">
        <v>417</v>
      </c>
      <c r="D58" s="129" t="s">
        <v>210</v>
      </c>
      <c r="E58" s="128" t="s">
        <v>153</v>
      </c>
      <c r="F58" s="128" t="s">
        <v>154</v>
      </c>
      <c r="G58" s="128" t="s">
        <v>423</v>
      </c>
      <c r="H58" s="129" t="s">
        <v>424</v>
      </c>
      <c r="I58" s="130">
        <v>45432</v>
      </c>
      <c r="J58" s="130">
        <v>45435</v>
      </c>
      <c r="K58" s="128">
        <v>329</v>
      </c>
      <c r="L58" s="128">
        <v>275</v>
      </c>
      <c r="M58" s="128">
        <v>3</v>
      </c>
      <c r="N58" s="128">
        <f t="shared" si="1"/>
        <v>825</v>
      </c>
      <c r="O58" s="131"/>
    </row>
    <row r="59" spans="1:15" s="127" customFormat="1" ht="15.6" x14ac:dyDescent="0.25">
      <c r="A59" s="128">
        <v>58</v>
      </c>
      <c r="B59" s="128" t="s">
        <v>151</v>
      </c>
      <c r="C59" s="129" t="s">
        <v>418</v>
      </c>
      <c r="D59" s="129" t="s">
        <v>211</v>
      </c>
      <c r="E59" s="128" t="s">
        <v>153</v>
      </c>
      <c r="F59" s="128" t="s">
        <v>154</v>
      </c>
      <c r="G59" s="128" t="s">
        <v>423</v>
      </c>
      <c r="H59" s="129" t="s">
        <v>424</v>
      </c>
      <c r="I59" s="130">
        <v>45432</v>
      </c>
      <c r="J59" s="130">
        <v>45435</v>
      </c>
      <c r="K59" s="128">
        <v>330</v>
      </c>
      <c r="L59" s="128">
        <v>275</v>
      </c>
      <c r="M59" s="128">
        <v>3</v>
      </c>
      <c r="N59" s="128">
        <f t="shared" si="1"/>
        <v>825</v>
      </c>
      <c r="O59" s="131"/>
    </row>
    <row r="60" spans="1:15" s="127" customFormat="1" ht="15.6" x14ac:dyDescent="0.25">
      <c r="A60" s="128">
        <v>59</v>
      </c>
      <c r="B60" s="128" t="s">
        <v>151</v>
      </c>
      <c r="C60" s="129" t="s">
        <v>417</v>
      </c>
      <c r="D60" s="129" t="s">
        <v>212</v>
      </c>
      <c r="E60" s="128" t="s">
        <v>153</v>
      </c>
      <c r="F60" s="128" t="s">
        <v>154</v>
      </c>
      <c r="G60" s="128" t="s">
        <v>423</v>
      </c>
      <c r="H60" s="129" t="s">
        <v>424</v>
      </c>
      <c r="I60" s="130">
        <v>45431</v>
      </c>
      <c r="J60" s="130">
        <v>45435</v>
      </c>
      <c r="K60" s="128">
        <v>330</v>
      </c>
      <c r="L60" s="128">
        <v>275</v>
      </c>
      <c r="M60" s="128">
        <v>5</v>
      </c>
      <c r="N60" s="128">
        <f t="shared" si="1"/>
        <v>1375</v>
      </c>
      <c r="O60" s="131"/>
    </row>
    <row r="61" spans="1:15" s="127" customFormat="1" ht="15.6" x14ac:dyDescent="0.25">
      <c r="A61" s="128">
        <v>60</v>
      </c>
      <c r="B61" s="128" t="s">
        <v>151</v>
      </c>
      <c r="C61" s="129" t="s">
        <v>412</v>
      </c>
      <c r="D61" s="129" t="s">
        <v>213</v>
      </c>
      <c r="E61" s="128" t="s">
        <v>153</v>
      </c>
      <c r="F61" s="128" t="s">
        <v>154</v>
      </c>
      <c r="G61" s="128" t="s">
        <v>423</v>
      </c>
      <c r="H61" s="129" t="s">
        <v>424</v>
      </c>
      <c r="I61" s="130">
        <v>45432</v>
      </c>
      <c r="J61" s="130">
        <v>45435</v>
      </c>
      <c r="K61" s="128">
        <v>334</v>
      </c>
      <c r="L61" s="128">
        <v>275</v>
      </c>
      <c r="M61" s="128">
        <v>3</v>
      </c>
      <c r="N61" s="128">
        <f t="shared" si="1"/>
        <v>825</v>
      </c>
      <c r="O61" s="131"/>
    </row>
    <row r="62" spans="1:15" s="127" customFormat="1" ht="15.6" x14ac:dyDescent="0.25">
      <c r="A62" s="128">
        <v>61</v>
      </c>
      <c r="B62" s="128" t="s">
        <v>151</v>
      </c>
      <c r="C62" s="129" t="s">
        <v>412</v>
      </c>
      <c r="D62" s="129" t="s">
        <v>214</v>
      </c>
      <c r="E62" s="128" t="s">
        <v>153</v>
      </c>
      <c r="F62" s="128" t="s">
        <v>154</v>
      </c>
      <c r="G62" s="128" t="s">
        <v>423</v>
      </c>
      <c r="H62" s="129" t="s">
        <v>424</v>
      </c>
      <c r="I62" s="130">
        <v>45432</v>
      </c>
      <c r="J62" s="130">
        <v>45435</v>
      </c>
      <c r="K62" s="128">
        <v>334</v>
      </c>
      <c r="L62" s="128">
        <v>275</v>
      </c>
      <c r="M62" s="128">
        <v>3</v>
      </c>
      <c r="N62" s="128">
        <f t="shared" si="1"/>
        <v>825</v>
      </c>
      <c r="O62" s="131"/>
    </row>
    <row r="63" spans="1:15" s="127" customFormat="1" ht="15.6" x14ac:dyDescent="0.25">
      <c r="A63" s="128">
        <v>62</v>
      </c>
      <c r="B63" s="128" t="s">
        <v>151</v>
      </c>
      <c r="C63" s="129" t="s">
        <v>418</v>
      </c>
      <c r="D63" s="129" t="s">
        <v>215</v>
      </c>
      <c r="E63" s="128" t="s">
        <v>153</v>
      </c>
      <c r="F63" s="128" t="s">
        <v>154</v>
      </c>
      <c r="G63" s="128" t="s">
        <v>423</v>
      </c>
      <c r="H63" s="129" t="s">
        <v>424</v>
      </c>
      <c r="I63" s="130">
        <v>45432</v>
      </c>
      <c r="J63" s="130">
        <v>45435</v>
      </c>
      <c r="K63" s="128">
        <v>335</v>
      </c>
      <c r="L63" s="128">
        <v>275</v>
      </c>
      <c r="M63" s="128">
        <v>3</v>
      </c>
      <c r="N63" s="128">
        <f t="shared" si="1"/>
        <v>825</v>
      </c>
      <c r="O63" s="131"/>
    </row>
    <row r="64" spans="1:15" s="127" customFormat="1" ht="15.6" x14ac:dyDescent="0.25">
      <c r="A64" s="128">
        <v>63</v>
      </c>
      <c r="B64" s="128" t="s">
        <v>151</v>
      </c>
      <c r="C64" s="129" t="s">
        <v>418</v>
      </c>
      <c r="D64" s="129" t="s">
        <v>216</v>
      </c>
      <c r="E64" s="128" t="s">
        <v>153</v>
      </c>
      <c r="F64" s="128" t="s">
        <v>154</v>
      </c>
      <c r="G64" s="128" t="s">
        <v>423</v>
      </c>
      <c r="H64" s="129" t="s">
        <v>424</v>
      </c>
      <c r="I64" s="130">
        <v>45432</v>
      </c>
      <c r="J64" s="130">
        <v>45435</v>
      </c>
      <c r="K64" s="128">
        <v>335</v>
      </c>
      <c r="L64" s="128">
        <v>275</v>
      </c>
      <c r="M64" s="128">
        <v>3</v>
      </c>
      <c r="N64" s="128">
        <f t="shared" si="1"/>
        <v>825</v>
      </c>
      <c r="O64" s="131"/>
    </row>
    <row r="65" spans="1:15" s="127" customFormat="1" ht="15.6" x14ac:dyDescent="0.25">
      <c r="A65" s="128">
        <v>64</v>
      </c>
      <c r="B65" s="128" t="s">
        <v>151</v>
      </c>
      <c r="C65" s="129" t="s">
        <v>411</v>
      </c>
      <c r="D65" s="129" t="s">
        <v>217</v>
      </c>
      <c r="E65" s="128" t="s">
        <v>153</v>
      </c>
      <c r="F65" s="128" t="s">
        <v>154</v>
      </c>
      <c r="G65" s="128" t="s">
        <v>423</v>
      </c>
      <c r="H65" s="129" t="s">
        <v>424</v>
      </c>
      <c r="I65" s="130">
        <v>45432</v>
      </c>
      <c r="J65" s="130">
        <v>45435</v>
      </c>
      <c r="K65" s="128">
        <v>338</v>
      </c>
      <c r="L65" s="128">
        <v>275</v>
      </c>
      <c r="M65" s="128">
        <v>3</v>
      </c>
      <c r="N65" s="128">
        <f t="shared" si="1"/>
        <v>825</v>
      </c>
      <c r="O65" s="131"/>
    </row>
    <row r="66" spans="1:15" s="127" customFormat="1" ht="15.6" x14ac:dyDescent="0.25">
      <c r="A66" s="128">
        <v>65</v>
      </c>
      <c r="B66" s="128" t="s">
        <v>151</v>
      </c>
      <c r="C66" s="129" t="s">
        <v>411</v>
      </c>
      <c r="D66" s="129" t="s">
        <v>218</v>
      </c>
      <c r="E66" s="128" t="s">
        <v>153</v>
      </c>
      <c r="F66" s="128" t="s">
        <v>154</v>
      </c>
      <c r="G66" s="128" t="s">
        <v>423</v>
      </c>
      <c r="H66" s="129" t="s">
        <v>424</v>
      </c>
      <c r="I66" s="130">
        <v>45432</v>
      </c>
      <c r="J66" s="130">
        <v>45435</v>
      </c>
      <c r="K66" s="128">
        <v>338</v>
      </c>
      <c r="L66" s="128">
        <v>275</v>
      </c>
      <c r="M66" s="128">
        <v>3</v>
      </c>
      <c r="N66" s="128">
        <f t="shared" si="1"/>
        <v>825</v>
      </c>
      <c r="O66" s="131"/>
    </row>
    <row r="67" spans="1:15" s="127" customFormat="1" ht="15.6" x14ac:dyDescent="0.25">
      <c r="A67" s="128">
        <v>66</v>
      </c>
      <c r="B67" s="128" t="s">
        <v>151</v>
      </c>
      <c r="C67" s="129" t="s">
        <v>413</v>
      </c>
      <c r="D67" s="129" t="s">
        <v>219</v>
      </c>
      <c r="E67" s="128" t="s">
        <v>153</v>
      </c>
      <c r="F67" s="128" t="s">
        <v>154</v>
      </c>
      <c r="G67" s="128" t="s">
        <v>423</v>
      </c>
      <c r="H67" s="129" t="s">
        <v>424</v>
      </c>
      <c r="I67" s="130">
        <v>45431</v>
      </c>
      <c r="J67" s="130">
        <v>45435</v>
      </c>
      <c r="K67" s="128">
        <v>340</v>
      </c>
      <c r="L67" s="128">
        <v>275</v>
      </c>
      <c r="M67" s="128">
        <v>5</v>
      </c>
      <c r="N67" s="128">
        <f t="shared" ref="N67:N130" si="2">L67*M67</f>
        <v>1375</v>
      </c>
      <c r="O67" s="131"/>
    </row>
    <row r="68" spans="1:15" s="127" customFormat="1" ht="15.6" x14ac:dyDescent="0.25">
      <c r="A68" s="128">
        <v>67</v>
      </c>
      <c r="B68" s="128" t="s">
        <v>151</v>
      </c>
      <c r="C68" s="129" t="s">
        <v>413</v>
      </c>
      <c r="D68" s="129" t="s">
        <v>220</v>
      </c>
      <c r="E68" s="128" t="s">
        <v>153</v>
      </c>
      <c r="F68" s="128" t="s">
        <v>154</v>
      </c>
      <c r="G68" s="128" t="s">
        <v>423</v>
      </c>
      <c r="H68" s="129" t="s">
        <v>424</v>
      </c>
      <c r="I68" s="130">
        <v>45432</v>
      </c>
      <c r="J68" s="130">
        <v>45435</v>
      </c>
      <c r="K68" s="128">
        <v>340</v>
      </c>
      <c r="L68" s="128">
        <v>275</v>
      </c>
      <c r="M68" s="128">
        <v>3</v>
      </c>
      <c r="N68" s="128">
        <f t="shared" si="2"/>
        <v>825</v>
      </c>
      <c r="O68" s="131"/>
    </row>
    <row r="69" spans="1:15" s="127" customFormat="1" ht="15.6" x14ac:dyDescent="0.25">
      <c r="A69" s="128">
        <v>68</v>
      </c>
      <c r="B69" s="128" t="s">
        <v>151</v>
      </c>
      <c r="C69" s="129" t="s">
        <v>418</v>
      </c>
      <c r="D69" s="129" t="s">
        <v>221</v>
      </c>
      <c r="E69" s="128" t="s">
        <v>153</v>
      </c>
      <c r="F69" s="128" t="s">
        <v>154</v>
      </c>
      <c r="G69" s="128" t="s">
        <v>423</v>
      </c>
      <c r="H69" s="129" t="s">
        <v>424</v>
      </c>
      <c r="I69" s="130">
        <v>45432</v>
      </c>
      <c r="J69" s="130">
        <v>45435</v>
      </c>
      <c r="K69" s="128">
        <v>402</v>
      </c>
      <c r="L69" s="128">
        <v>275</v>
      </c>
      <c r="M69" s="128">
        <v>3</v>
      </c>
      <c r="N69" s="128">
        <f t="shared" si="2"/>
        <v>825</v>
      </c>
      <c r="O69" s="131"/>
    </row>
    <row r="70" spans="1:15" s="127" customFormat="1" ht="15.6" x14ac:dyDescent="0.25">
      <c r="A70" s="128">
        <v>69</v>
      </c>
      <c r="B70" s="128" t="s">
        <v>151</v>
      </c>
      <c r="C70" s="129" t="s">
        <v>418</v>
      </c>
      <c r="D70" s="129" t="s">
        <v>222</v>
      </c>
      <c r="E70" s="128" t="s">
        <v>153</v>
      </c>
      <c r="F70" s="128" t="s">
        <v>154</v>
      </c>
      <c r="G70" s="128" t="s">
        <v>423</v>
      </c>
      <c r="H70" s="129" t="s">
        <v>424</v>
      </c>
      <c r="I70" s="130">
        <v>45432</v>
      </c>
      <c r="J70" s="130">
        <v>45435</v>
      </c>
      <c r="K70" s="128">
        <v>402</v>
      </c>
      <c r="L70" s="128">
        <v>275</v>
      </c>
      <c r="M70" s="128">
        <v>3</v>
      </c>
      <c r="N70" s="128">
        <f t="shared" si="2"/>
        <v>825</v>
      </c>
      <c r="O70" s="131"/>
    </row>
    <row r="71" spans="1:15" s="127" customFormat="1" ht="15.6" x14ac:dyDescent="0.25">
      <c r="A71" s="128">
        <v>70</v>
      </c>
      <c r="B71" s="128" t="s">
        <v>151</v>
      </c>
      <c r="C71" s="129" t="s">
        <v>416</v>
      </c>
      <c r="D71" s="129" t="s">
        <v>223</v>
      </c>
      <c r="E71" s="128" t="s">
        <v>153</v>
      </c>
      <c r="F71" s="128" t="s">
        <v>154</v>
      </c>
      <c r="G71" s="128" t="s">
        <v>423</v>
      </c>
      <c r="H71" s="129" t="s">
        <v>424</v>
      </c>
      <c r="I71" s="130">
        <v>45434</v>
      </c>
      <c r="J71" s="130">
        <v>45435</v>
      </c>
      <c r="K71" s="128">
        <v>403</v>
      </c>
      <c r="L71" s="128">
        <v>275</v>
      </c>
      <c r="M71" s="128">
        <v>3</v>
      </c>
      <c r="N71" s="128">
        <f t="shared" si="2"/>
        <v>825</v>
      </c>
      <c r="O71" s="131"/>
    </row>
    <row r="72" spans="1:15" s="127" customFormat="1" ht="15.6" x14ac:dyDescent="0.25">
      <c r="A72" s="128">
        <v>71</v>
      </c>
      <c r="B72" s="128" t="s">
        <v>151</v>
      </c>
      <c r="C72" s="129" t="s">
        <v>416</v>
      </c>
      <c r="D72" s="129" t="s">
        <v>224</v>
      </c>
      <c r="E72" s="128" t="s">
        <v>153</v>
      </c>
      <c r="F72" s="128" t="s">
        <v>154</v>
      </c>
      <c r="G72" s="128" t="s">
        <v>423</v>
      </c>
      <c r="H72" s="129" t="s">
        <v>424</v>
      </c>
      <c r="I72" s="130">
        <v>45432</v>
      </c>
      <c r="J72" s="130">
        <v>45435</v>
      </c>
      <c r="K72" s="128">
        <v>403</v>
      </c>
      <c r="L72" s="128">
        <v>275</v>
      </c>
      <c r="M72" s="128">
        <v>3</v>
      </c>
      <c r="N72" s="128">
        <f t="shared" si="2"/>
        <v>825</v>
      </c>
      <c r="O72" s="131"/>
    </row>
    <row r="73" spans="1:15" s="127" customFormat="1" ht="15.6" x14ac:dyDescent="0.25">
      <c r="A73" s="128">
        <v>72</v>
      </c>
      <c r="B73" s="128" t="s">
        <v>151</v>
      </c>
      <c r="C73" s="129" t="s">
        <v>417</v>
      </c>
      <c r="D73" s="129" t="s">
        <v>225</v>
      </c>
      <c r="E73" s="128" t="s">
        <v>153</v>
      </c>
      <c r="F73" s="128" t="s">
        <v>154</v>
      </c>
      <c r="G73" s="128" t="s">
        <v>423</v>
      </c>
      <c r="H73" s="129" t="s">
        <v>424</v>
      </c>
      <c r="I73" s="130">
        <v>45432</v>
      </c>
      <c r="J73" s="130">
        <v>45435</v>
      </c>
      <c r="K73" s="128">
        <v>407</v>
      </c>
      <c r="L73" s="128">
        <v>275</v>
      </c>
      <c r="M73" s="128">
        <v>3</v>
      </c>
      <c r="N73" s="128">
        <f t="shared" si="2"/>
        <v>825</v>
      </c>
      <c r="O73" s="131"/>
    </row>
    <row r="74" spans="1:15" s="127" customFormat="1" ht="15.6" x14ac:dyDescent="0.25">
      <c r="A74" s="128">
        <v>73</v>
      </c>
      <c r="B74" s="128" t="s">
        <v>151</v>
      </c>
      <c r="C74" s="129" t="s">
        <v>417</v>
      </c>
      <c r="D74" s="129" t="s">
        <v>226</v>
      </c>
      <c r="E74" s="128" t="s">
        <v>153</v>
      </c>
      <c r="F74" s="128" t="s">
        <v>154</v>
      </c>
      <c r="G74" s="128" t="s">
        <v>423</v>
      </c>
      <c r="H74" s="129" t="s">
        <v>424</v>
      </c>
      <c r="I74" s="130">
        <v>45432</v>
      </c>
      <c r="J74" s="130">
        <v>45435</v>
      </c>
      <c r="K74" s="128">
        <v>407</v>
      </c>
      <c r="L74" s="128">
        <v>275</v>
      </c>
      <c r="M74" s="128">
        <v>3</v>
      </c>
      <c r="N74" s="128">
        <f t="shared" si="2"/>
        <v>825</v>
      </c>
      <c r="O74" s="131"/>
    </row>
    <row r="75" spans="1:15" s="127" customFormat="1" ht="15.6" x14ac:dyDescent="0.25">
      <c r="A75" s="128">
        <v>74</v>
      </c>
      <c r="B75" s="128" t="s">
        <v>151</v>
      </c>
      <c r="C75" s="129" t="s">
        <v>416</v>
      </c>
      <c r="D75" s="129" t="s">
        <v>227</v>
      </c>
      <c r="E75" s="128" t="s">
        <v>153</v>
      </c>
      <c r="F75" s="128" t="s">
        <v>154</v>
      </c>
      <c r="G75" s="128" t="s">
        <v>423</v>
      </c>
      <c r="H75" s="129" t="s">
        <v>424</v>
      </c>
      <c r="I75" s="130">
        <v>45432</v>
      </c>
      <c r="J75" s="130">
        <v>45435</v>
      </c>
      <c r="K75" s="128">
        <v>410</v>
      </c>
      <c r="L75" s="128">
        <v>275</v>
      </c>
      <c r="M75" s="128">
        <v>3</v>
      </c>
      <c r="N75" s="128">
        <f t="shared" si="2"/>
        <v>825</v>
      </c>
      <c r="O75" s="131"/>
    </row>
    <row r="76" spans="1:15" s="127" customFormat="1" ht="15.6" x14ac:dyDescent="0.25">
      <c r="A76" s="128">
        <v>75</v>
      </c>
      <c r="B76" s="128" t="s">
        <v>151</v>
      </c>
      <c r="C76" s="129" t="s">
        <v>416</v>
      </c>
      <c r="D76" s="129" t="s">
        <v>228</v>
      </c>
      <c r="E76" s="128" t="s">
        <v>153</v>
      </c>
      <c r="F76" s="128" t="s">
        <v>154</v>
      </c>
      <c r="G76" s="128" t="s">
        <v>423</v>
      </c>
      <c r="H76" s="129" t="s">
        <v>424</v>
      </c>
      <c r="I76" s="130">
        <v>45432</v>
      </c>
      <c r="J76" s="130">
        <v>45435</v>
      </c>
      <c r="K76" s="128">
        <v>410</v>
      </c>
      <c r="L76" s="128">
        <v>275</v>
      </c>
      <c r="M76" s="128">
        <v>3</v>
      </c>
      <c r="N76" s="128">
        <f t="shared" si="2"/>
        <v>825</v>
      </c>
      <c r="O76" s="131"/>
    </row>
    <row r="77" spans="1:15" s="127" customFormat="1" ht="15.6" x14ac:dyDescent="0.25">
      <c r="A77" s="128">
        <v>76</v>
      </c>
      <c r="B77" s="128" t="s">
        <v>151</v>
      </c>
      <c r="C77" s="129" t="s">
        <v>418</v>
      </c>
      <c r="D77" s="129" t="s">
        <v>229</v>
      </c>
      <c r="E77" s="128" t="s">
        <v>153</v>
      </c>
      <c r="F77" s="128" t="s">
        <v>154</v>
      </c>
      <c r="G77" s="128" t="s">
        <v>423</v>
      </c>
      <c r="H77" s="129" t="s">
        <v>424</v>
      </c>
      <c r="I77" s="130">
        <v>45432</v>
      </c>
      <c r="J77" s="130">
        <v>45435</v>
      </c>
      <c r="K77" s="128">
        <v>411</v>
      </c>
      <c r="L77" s="128">
        <v>275</v>
      </c>
      <c r="M77" s="128">
        <v>3</v>
      </c>
      <c r="N77" s="128">
        <f t="shared" si="2"/>
        <v>825</v>
      </c>
      <c r="O77" s="131"/>
    </row>
    <row r="78" spans="1:15" s="127" customFormat="1" ht="15.6" x14ac:dyDescent="0.25">
      <c r="A78" s="128">
        <v>77</v>
      </c>
      <c r="B78" s="128" t="s">
        <v>151</v>
      </c>
      <c r="C78" s="129" t="s">
        <v>418</v>
      </c>
      <c r="D78" s="129" t="s">
        <v>230</v>
      </c>
      <c r="E78" s="128" t="s">
        <v>153</v>
      </c>
      <c r="F78" s="128" t="s">
        <v>154</v>
      </c>
      <c r="G78" s="128" t="s">
        <v>423</v>
      </c>
      <c r="H78" s="129" t="s">
        <v>424</v>
      </c>
      <c r="I78" s="130">
        <v>45432</v>
      </c>
      <c r="J78" s="130">
        <v>45435</v>
      </c>
      <c r="K78" s="128">
        <v>411</v>
      </c>
      <c r="L78" s="128">
        <v>275</v>
      </c>
      <c r="M78" s="128">
        <v>3</v>
      </c>
      <c r="N78" s="128">
        <f t="shared" si="2"/>
        <v>825</v>
      </c>
      <c r="O78" s="131"/>
    </row>
    <row r="79" spans="1:15" s="127" customFormat="1" ht="15.6" x14ac:dyDescent="0.25">
      <c r="A79" s="128">
        <v>78</v>
      </c>
      <c r="B79" s="128" t="s">
        <v>151</v>
      </c>
      <c r="C79" s="129" t="s">
        <v>413</v>
      </c>
      <c r="D79" s="129" t="s">
        <v>231</v>
      </c>
      <c r="E79" s="128" t="s">
        <v>153</v>
      </c>
      <c r="F79" s="128" t="s">
        <v>154</v>
      </c>
      <c r="G79" s="128" t="s">
        <v>423</v>
      </c>
      <c r="H79" s="129" t="s">
        <v>424</v>
      </c>
      <c r="I79" s="130">
        <v>45432</v>
      </c>
      <c r="J79" s="130">
        <v>45435</v>
      </c>
      <c r="K79" s="128">
        <v>414</v>
      </c>
      <c r="L79" s="128">
        <v>275</v>
      </c>
      <c r="M79" s="128">
        <v>3</v>
      </c>
      <c r="N79" s="128">
        <f t="shared" si="2"/>
        <v>825</v>
      </c>
      <c r="O79" s="131"/>
    </row>
    <row r="80" spans="1:15" s="127" customFormat="1" ht="15.6" x14ac:dyDescent="0.25">
      <c r="A80" s="128">
        <v>79</v>
      </c>
      <c r="B80" s="128" t="s">
        <v>151</v>
      </c>
      <c r="C80" s="129" t="s">
        <v>413</v>
      </c>
      <c r="D80" s="129" t="s">
        <v>232</v>
      </c>
      <c r="E80" s="128" t="s">
        <v>153</v>
      </c>
      <c r="F80" s="128" t="s">
        <v>154</v>
      </c>
      <c r="G80" s="128" t="s">
        <v>423</v>
      </c>
      <c r="H80" s="129" t="s">
        <v>424</v>
      </c>
      <c r="I80" s="130">
        <v>45432</v>
      </c>
      <c r="J80" s="130">
        <v>45435</v>
      </c>
      <c r="K80" s="128">
        <v>414</v>
      </c>
      <c r="L80" s="128">
        <v>275</v>
      </c>
      <c r="M80" s="128">
        <v>3</v>
      </c>
      <c r="N80" s="128">
        <f t="shared" si="2"/>
        <v>825</v>
      </c>
      <c r="O80" s="131"/>
    </row>
    <row r="81" spans="1:15" s="127" customFormat="1" ht="15.6" x14ac:dyDescent="0.25">
      <c r="A81" s="128">
        <v>80</v>
      </c>
      <c r="B81" s="128" t="s">
        <v>151</v>
      </c>
      <c r="C81" s="129" t="s">
        <v>417</v>
      </c>
      <c r="D81" s="129" t="s">
        <v>233</v>
      </c>
      <c r="E81" s="128" t="s">
        <v>153</v>
      </c>
      <c r="F81" s="128" t="s">
        <v>154</v>
      </c>
      <c r="G81" s="128" t="s">
        <v>423</v>
      </c>
      <c r="H81" s="129" t="s">
        <v>424</v>
      </c>
      <c r="I81" s="130">
        <v>45432</v>
      </c>
      <c r="J81" s="130">
        <v>45435</v>
      </c>
      <c r="K81" s="128">
        <v>417</v>
      </c>
      <c r="L81" s="128">
        <v>275</v>
      </c>
      <c r="M81" s="128">
        <v>3</v>
      </c>
      <c r="N81" s="128">
        <f t="shared" si="2"/>
        <v>825</v>
      </c>
      <c r="O81" s="131"/>
    </row>
    <row r="82" spans="1:15" s="127" customFormat="1" ht="15.6" x14ac:dyDescent="0.25">
      <c r="A82" s="128">
        <v>81</v>
      </c>
      <c r="B82" s="128" t="s">
        <v>151</v>
      </c>
      <c r="C82" s="129" t="s">
        <v>417</v>
      </c>
      <c r="D82" s="129" t="s">
        <v>234</v>
      </c>
      <c r="E82" s="128" t="s">
        <v>153</v>
      </c>
      <c r="F82" s="128" t="s">
        <v>154</v>
      </c>
      <c r="G82" s="128" t="s">
        <v>423</v>
      </c>
      <c r="H82" s="129" t="s">
        <v>424</v>
      </c>
      <c r="I82" s="130">
        <v>45432</v>
      </c>
      <c r="J82" s="130">
        <v>45435</v>
      </c>
      <c r="K82" s="128">
        <v>417</v>
      </c>
      <c r="L82" s="128">
        <v>275</v>
      </c>
      <c r="M82" s="128">
        <v>3</v>
      </c>
      <c r="N82" s="128">
        <f t="shared" si="2"/>
        <v>825</v>
      </c>
      <c r="O82" s="131"/>
    </row>
    <row r="83" spans="1:15" s="127" customFormat="1" ht="15.6" x14ac:dyDescent="0.25">
      <c r="A83" s="128">
        <v>82</v>
      </c>
      <c r="B83" s="128" t="s">
        <v>151</v>
      </c>
      <c r="C83" s="129" t="s">
        <v>413</v>
      </c>
      <c r="D83" s="129" t="s">
        <v>235</v>
      </c>
      <c r="E83" s="128" t="s">
        <v>153</v>
      </c>
      <c r="F83" s="128" t="s">
        <v>154</v>
      </c>
      <c r="G83" s="128" t="s">
        <v>423</v>
      </c>
      <c r="H83" s="129" t="s">
        <v>424</v>
      </c>
      <c r="I83" s="130">
        <v>45432</v>
      </c>
      <c r="J83" s="130">
        <v>45435</v>
      </c>
      <c r="K83" s="128">
        <v>420</v>
      </c>
      <c r="L83" s="128">
        <v>275</v>
      </c>
      <c r="M83" s="128">
        <v>3</v>
      </c>
      <c r="N83" s="128">
        <f t="shared" si="2"/>
        <v>825</v>
      </c>
      <c r="O83" s="131"/>
    </row>
    <row r="84" spans="1:15" s="127" customFormat="1" ht="15.6" x14ac:dyDescent="0.25">
      <c r="A84" s="128">
        <v>83</v>
      </c>
      <c r="B84" s="128" t="s">
        <v>151</v>
      </c>
      <c r="C84" s="129" t="s">
        <v>413</v>
      </c>
      <c r="D84" s="129" t="s">
        <v>236</v>
      </c>
      <c r="E84" s="128" t="s">
        <v>153</v>
      </c>
      <c r="F84" s="128" t="s">
        <v>154</v>
      </c>
      <c r="G84" s="128" t="s">
        <v>423</v>
      </c>
      <c r="H84" s="129" t="s">
        <v>424</v>
      </c>
      <c r="I84" s="130">
        <v>45432</v>
      </c>
      <c r="J84" s="130">
        <v>45435</v>
      </c>
      <c r="K84" s="128">
        <v>420</v>
      </c>
      <c r="L84" s="128">
        <v>275</v>
      </c>
      <c r="M84" s="128">
        <v>3</v>
      </c>
      <c r="N84" s="128">
        <f t="shared" si="2"/>
        <v>825</v>
      </c>
      <c r="O84" s="131"/>
    </row>
    <row r="85" spans="1:15" s="127" customFormat="1" ht="15.6" x14ac:dyDescent="0.25">
      <c r="A85" s="128">
        <v>84</v>
      </c>
      <c r="B85" s="128" t="s">
        <v>151</v>
      </c>
      <c r="C85" s="129" t="s">
        <v>417</v>
      </c>
      <c r="D85" s="129" t="s">
        <v>237</v>
      </c>
      <c r="E85" s="128" t="s">
        <v>153</v>
      </c>
      <c r="F85" s="128" t="s">
        <v>154</v>
      </c>
      <c r="G85" s="128" t="s">
        <v>423</v>
      </c>
      <c r="H85" s="129" t="s">
        <v>424</v>
      </c>
      <c r="I85" s="130">
        <v>45432</v>
      </c>
      <c r="J85" s="130">
        <v>45435</v>
      </c>
      <c r="K85" s="128">
        <v>424</v>
      </c>
      <c r="L85" s="128">
        <v>275</v>
      </c>
      <c r="M85" s="128">
        <v>3</v>
      </c>
      <c r="N85" s="128">
        <f t="shared" si="2"/>
        <v>825</v>
      </c>
      <c r="O85" s="131"/>
    </row>
    <row r="86" spans="1:15" s="127" customFormat="1" ht="15.6" x14ac:dyDescent="0.25">
      <c r="A86" s="128">
        <v>85</v>
      </c>
      <c r="B86" s="128" t="s">
        <v>151</v>
      </c>
      <c r="C86" s="129" t="s">
        <v>417</v>
      </c>
      <c r="D86" s="129" t="s">
        <v>238</v>
      </c>
      <c r="E86" s="128" t="s">
        <v>153</v>
      </c>
      <c r="F86" s="128" t="s">
        <v>154</v>
      </c>
      <c r="G86" s="128" t="s">
        <v>423</v>
      </c>
      <c r="H86" s="129" t="s">
        <v>424</v>
      </c>
      <c r="I86" s="130">
        <v>45432</v>
      </c>
      <c r="J86" s="130">
        <v>45435</v>
      </c>
      <c r="K86" s="128">
        <v>424</v>
      </c>
      <c r="L86" s="128">
        <v>275</v>
      </c>
      <c r="M86" s="128">
        <v>3</v>
      </c>
      <c r="N86" s="128">
        <f t="shared" si="2"/>
        <v>825</v>
      </c>
      <c r="O86" s="131"/>
    </row>
    <row r="87" spans="1:15" s="127" customFormat="1" ht="15.6" x14ac:dyDescent="0.25">
      <c r="A87" s="128">
        <v>86</v>
      </c>
      <c r="B87" s="128" t="s">
        <v>151</v>
      </c>
      <c r="C87" s="129" t="s">
        <v>413</v>
      </c>
      <c r="D87" s="129" t="s">
        <v>239</v>
      </c>
      <c r="E87" s="128" t="s">
        <v>153</v>
      </c>
      <c r="F87" s="128" t="s">
        <v>154</v>
      </c>
      <c r="G87" s="128" t="s">
        <v>423</v>
      </c>
      <c r="H87" s="129" t="s">
        <v>424</v>
      </c>
      <c r="I87" s="130">
        <v>45432</v>
      </c>
      <c r="J87" s="130">
        <v>45435</v>
      </c>
      <c r="K87" s="128">
        <v>427</v>
      </c>
      <c r="L87" s="128">
        <v>275</v>
      </c>
      <c r="M87" s="128">
        <v>3</v>
      </c>
      <c r="N87" s="128">
        <f t="shared" si="2"/>
        <v>825</v>
      </c>
      <c r="O87" s="131"/>
    </row>
    <row r="88" spans="1:15" s="127" customFormat="1" ht="15.6" x14ac:dyDescent="0.25">
      <c r="A88" s="128">
        <v>87</v>
      </c>
      <c r="B88" s="128" t="s">
        <v>151</v>
      </c>
      <c r="C88" s="129" t="s">
        <v>413</v>
      </c>
      <c r="D88" s="129" t="s">
        <v>240</v>
      </c>
      <c r="E88" s="128" t="s">
        <v>153</v>
      </c>
      <c r="F88" s="128" t="s">
        <v>154</v>
      </c>
      <c r="G88" s="128" t="s">
        <v>423</v>
      </c>
      <c r="H88" s="129" t="s">
        <v>424</v>
      </c>
      <c r="I88" s="130">
        <v>45432</v>
      </c>
      <c r="J88" s="130">
        <v>45435</v>
      </c>
      <c r="K88" s="128">
        <v>427</v>
      </c>
      <c r="L88" s="128">
        <v>275</v>
      </c>
      <c r="M88" s="128">
        <v>3</v>
      </c>
      <c r="N88" s="128">
        <f t="shared" si="2"/>
        <v>825</v>
      </c>
      <c r="O88" s="131"/>
    </row>
    <row r="89" spans="1:15" s="127" customFormat="1" ht="15.6" x14ac:dyDescent="0.25">
      <c r="A89" s="128">
        <v>88</v>
      </c>
      <c r="B89" s="128" t="s">
        <v>151</v>
      </c>
      <c r="C89" s="129" t="s">
        <v>413</v>
      </c>
      <c r="D89" s="129" t="s">
        <v>241</v>
      </c>
      <c r="E89" s="128" t="s">
        <v>153</v>
      </c>
      <c r="F89" s="128" t="s">
        <v>154</v>
      </c>
      <c r="G89" s="128" t="s">
        <v>423</v>
      </c>
      <c r="H89" s="129" t="s">
        <v>424</v>
      </c>
      <c r="I89" s="130">
        <v>45432</v>
      </c>
      <c r="J89" s="130">
        <v>45435</v>
      </c>
      <c r="K89" s="128">
        <v>428</v>
      </c>
      <c r="L89" s="128">
        <v>275</v>
      </c>
      <c r="M89" s="128">
        <v>3</v>
      </c>
      <c r="N89" s="128">
        <f t="shared" si="2"/>
        <v>825</v>
      </c>
      <c r="O89" s="131"/>
    </row>
    <row r="90" spans="1:15" s="127" customFormat="1" ht="15.6" x14ac:dyDescent="0.25">
      <c r="A90" s="128">
        <v>89</v>
      </c>
      <c r="B90" s="128" t="s">
        <v>151</v>
      </c>
      <c r="C90" s="129" t="s">
        <v>413</v>
      </c>
      <c r="D90" s="129" t="s">
        <v>242</v>
      </c>
      <c r="E90" s="128" t="s">
        <v>153</v>
      </c>
      <c r="F90" s="128" t="s">
        <v>154</v>
      </c>
      <c r="G90" s="128" t="s">
        <v>423</v>
      </c>
      <c r="H90" s="129" t="s">
        <v>424</v>
      </c>
      <c r="I90" s="130">
        <v>45432</v>
      </c>
      <c r="J90" s="130">
        <v>45435</v>
      </c>
      <c r="K90" s="128">
        <v>428</v>
      </c>
      <c r="L90" s="128">
        <v>275</v>
      </c>
      <c r="M90" s="128">
        <v>3</v>
      </c>
      <c r="N90" s="128">
        <f t="shared" si="2"/>
        <v>825</v>
      </c>
      <c r="O90" s="131"/>
    </row>
    <row r="91" spans="1:15" s="127" customFormat="1" ht="15.6" x14ac:dyDescent="0.25">
      <c r="A91" s="128">
        <v>90</v>
      </c>
      <c r="B91" s="128" t="s">
        <v>151</v>
      </c>
      <c r="C91" s="129" t="s">
        <v>416</v>
      </c>
      <c r="D91" s="129" t="s">
        <v>243</v>
      </c>
      <c r="E91" s="128" t="s">
        <v>153</v>
      </c>
      <c r="F91" s="128" t="s">
        <v>154</v>
      </c>
      <c r="G91" s="128" t="s">
        <v>423</v>
      </c>
      <c r="H91" s="129" t="s">
        <v>424</v>
      </c>
      <c r="I91" s="130">
        <v>45432</v>
      </c>
      <c r="J91" s="130">
        <v>45435</v>
      </c>
      <c r="K91" s="128">
        <v>430</v>
      </c>
      <c r="L91" s="128">
        <v>275</v>
      </c>
      <c r="M91" s="128">
        <v>3</v>
      </c>
      <c r="N91" s="128">
        <f t="shared" si="2"/>
        <v>825</v>
      </c>
      <c r="O91" s="131"/>
    </row>
    <row r="92" spans="1:15" s="127" customFormat="1" ht="15.6" x14ac:dyDescent="0.25">
      <c r="A92" s="128">
        <v>91</v>
      </c>
      <c r="B92" s="128" t="s">
        <v>151</v>
      </c>
      <c r="C92" s="129" t="s">
        <v>416</v>
      </c>
      <c r="D92" s="129" t="s">
        <v>244</v>
      </c>
      <c r="E92" s="128" t="s">
        <v>153</v>
      </c>
      <c r="F92" s="128" t="s">
        <v>154</v>
      </c>
      <c r="G92" s="128" t="s">
        <v>423</v>
      </c>
      <c r="H92" s="129" t="s">
        <v>424</v>
      </c>
      <c r="I92" s="130">
        <v>45432</v>
      </c>
      <c r="J92" s="130">
        <v>45435</v>
      </c>
      <c r="K92" s="128">
        <v>430</v>
      </c>
      <c r="L92" s="128">
        <v>275</v>
      </c>
      <c r="M92" s="128">
        <v>3</v>
      </c>
      <c r="N92" s="128">
        <f t="shared" si="2"/>
        <v>825</v>
      </c>
      <c r="O92" s="131"/>
    </row>
    <row r="93" spans="1:15" s="127" customFormat="1" ht="15.6" x14ac:dyDescent="0.25">
      <c r="A93" s="128">
        <v>92</v>
      </c>
      <c r="B93" s="128" t="s">
        <v>151</v>
      </c>
      <c r="C93" s="129" t="s">
        <v>416</v>
      </c>
      <c r="D93" s="129" t="s">
        <v>245</v>
      </c>
      <c r="E93" s="128" t="s">
        <v>153</v>
      </c>
      <c r="F93" s="128" t="s">
        <v>154</v>
      </c>
      <c r="G93" s="128" t="s">
        <v>423</v>
      </c>
      <c r="H93" s="129" t="s">
        <v>424</v>
      </c>
      <c r="I93" s="130">
        <v>45432</v>
      </c>
      <c r="J93" s="130">
        <v>45435</v>
      </c>
      <c r="K93" s="128">
        <v>434</v>
      </c>
      <c r="L93" s="128">
        <v>275</v>
      </c>
      <c r="M93" s="128">
        <v>3</v>
      </c>
      <c r="N93" s="128">
        <f t="shared" si="2"/>
        <v>825</v>
      </c>
      <c r="O93" s="131"/>
    </row>
    <row r="94" spans="1:15" s="127" customFormat="1" ht="15.6" x14ac:dyDescent="0.25">
      <c r="A94" s="128">
        <v>93</v>
      </c>
      <c r="B94" s="128" t="s">
        <v>151</v>
      </c>
      <c r="C94" s="129" t="s">
        <v>413</v>
      </c>
      <c r="D94" s="129" t="s">
        <v>246</v>
      </c>
      <c r="E94" s="128" t="s">
        <v>153</v>
      </c>
      <c r="F94" s="128" t="s">
        <v>154</v>
      </c>
      <c r="G94" s="128" t="s">
        <v>423</v>
      </c>
      <c r="H94" s="129" t="s">
        <v>424</v>
      </c>
      <c r="I94" s="130">
        <v>45432</v>
      </c>
      <c r="J94" s="130">
        <v>45435</v>
      </c>
      <c r="K94" s="128">
        <v>434</v>
      </c>
      <c r="L94" s="128">
        <v>275</v>
      </c>
      <c r="M94" s="128">
        <v>3</v>
      </c>
      <c r="N94" s="128">
        <f t="shared" si="2"/>
        <v>825</v>
      </c>
      <c r="O94" s="131"/>
    </row>
    <row r="95" spans="1:15" s="127" customFormat="1" ht="15.6" x14ac:dyDescent="0.25">
      <c r="A95" s="128">
        <v>94</v>
      </c>
      <c r="B95" s="128" t="s">
        <v>151</v>
      </c>
      <c r="C95" s="129" t="s">
        <v>411</v>
      </c>
      <c r="D95" s="129" t="s">
        <v>247</v>
      </c>
      <c r="E95" s="128" t="s">
        <v>153</v>
      </c>
      <c r="F95" s="128" t="s">
        <v>154</v>
      </c>
      <c r="G95" s="128" t="s">
        <v>423</v>
      </c>
      <c r="H95" s="129" t="s">
        <v>424</v>
      </c>
      <c r="I95" s="130">
        <v>45432</v>
      </c>
      <c r="J95" s="130">
        <v>45435</v>
      </c>
      <c r="K95" s="128">
        <v>435</v>
      </c>
      <c r="L95" s="128">
        <v>275</v>
      </c>
      <c r="M95" s="128">
        <v>3</v>
      </c>
      <c r="N95" s="128">
        <f t="shared" si="2"/>
        <v>825</v>
      </c>
      <c r="O95" s="131"/>
    </row>
    <row r="96" spans="1:15" s="127" customFormat="1" ht="15.6" x14ac:dyDescent="0.25">
      <c r="A96" s="128">
        <v>95</v>
      </c>
      <c r="B96" s="128" t="s">
        <v>151</v>
      </c>
      <c r="C96" s="129" t="s">
        <v>411</v>
      </c>
      <c r="D96" s="129" t="s">
        <v>248</v>
      </c>
      <c r="E96" s="128" t="s">
        <v>153</v>
      </c>
      <c r="F96" s="128" t="s">
        <v>154</v>
      </c>
      <c r="G96" s="128" t="s">
        <v>423</v>
      </c>
      <c r="H96" s="129" t="s">
        <v>424</v>
      </c>
      <c r="I96" s="130">
        <v>45431</v>
      </c>
      <c r="J96" s="130">
        <v>45435</v>
      </c>
      <c r="K96" s="128">
        <v>435</v>
      </c>
      <c r="L96" s="128">
        <v>275</v>
      </c>
      <c r="M96" s="128">
        <v>5</v>
      </c>
      <c r="N96" s="128">
        <f t="shared" si="2"/>
        <v>1375</v>
      </c>
      <c r="O96" s="131"/>
    </row>
    <row r="97" spans="1:15" s="127" customFormat="1" ht="15.6" x14ac:dyDescent="0.25">
      <c r="A97" s="128">
        <v>96</v>
      </c>
      <c r="B97" s="128" t="s">
        <v>151</v>
      </c>
      <c r="C97" s="129" t="s">
        <v>411</v>
      </c>
      <c r="D97" s="129" t="s">
        <v>249</v>
      </c>
      <c r="E97" s="128" t="s">
        <v>153</v>
      </c>
      <c r="F97" s="128" t="s">
        <v>154</v>
      </c>
      <c r="G97" s="128" t="s">
        <v>423</v>
      </c>
      <c r="H97" s="129" t="s">
        <v>424</v>
      </c>
      <c r="I97" s="130">
        <v>45432</v>
      </c>
      <c r="J97" s="130">
        <v>45435</v>
      </c>
      <c r="K97" s="128">
        <v>438</v>
      </c>
      <c r="L97" s="128">
        <v>275</v>
      </c>
      <c r="M97" s="128">
        <v>3</v>
      </c>
      <c r="N97" s="128">
        <f t="shared" si="2"/>
        <v>825</v>
      </c>
      <c r="O97" s="131"/>
    </row>
    <row r="98" spans="1:15" s="127" customFormat="1" ht="15.6" x14ac:dyDescent="0.25">
      <c r="A98" s="128">
        <v>97</v>
      </c>
      <c r="B98" s="128" t="s">
        <v>151</v>
      </c>
      <c r="C98" s="129" t="s">
        <v>411</v>
      </c>
      <c r="D98" s="129" t="s">
        <v>250</v>
      </c>
      <c r="E98" s="128" t="s">
        <v>153</v>
      </c>
      <c r="F98" s="128" t="s">
        <v>154</v>
      </c>
      <c r="G98" s="128" t="s">
        <v>423</v>
      </c>
      <c r="H98" s="129" t="s">
        <v>424</v>
      </c>
      <c r="I98" s="130">
        <v>45432</v>
      </c>
      <c r="J98" s="130">
        <v>45435</v>
      </c>
      <c r="K98" s="128">
        <v>438</v>
      </c>
      <c r="L98" s="128">
        <v>275</v>
      </c>
      <c r="M98" s="128">
        <v>3</v>
      </c>
      <c r="N98" s="128">
        <f t="shared" si="2"/>
        <v>825</v>
      </c>
      <c r="O98" s="131"/>
    </row>
    <row r="99" spans="1:15" s="127" customFormat="1" ht="15.6" x14ac:dyDescent="0.25">
      <c r="A99" s="128">
        <v>98</v>
      </c>
      <c r="B99" s="128" t="s">
        <v>151</v>
      </c>
      <c r="C99" s="129" t="s">
        <v>412</v>
      </c>
      <c r="D99" s="129" t="s">
        <v>251</v>
      </c>
      <c r="E99" s="128" t="s">
        <v>153</v>
      </c>
      <c r="F99" s="128" t="s">
        <v>154</v>
      </c>
      <c r="G99" s="128" t="s">
        <v>423</v>
      </c>
      <c r="H99" s="129" t="s">
        <v>424</v>
      </c>
      <c r="I99" s="130">
        <v>45432</v>
      </c>
      <c r="J99" s="130">
        <v>45435</v>
      </c>
      <c r="K99" s="128">
        <v>440</v>
      </c>
      <c r="L99" s="128">
        <v>275</v>
      </c>
      <c r="M99" s="128">
        <v>3</v>
      </c>
      <c r="N99" s="128">
        <f t="shared" si="2"/>
        <v>825</v>
      </c>
      <c r="O99" s="131"/>
    </row>
    <row r="100" spans="1:15" s="127" customFormat="1" ht="15.6" x14ac:dyDescent="0.25">
      <c r="A100" s="128">
        <v>99</v>
      </c>
      <c r="B100" s="128" t="s">
        <v>151</v>
      </c>
      <c r="C100" s="129" t="s">
        <v>412</v>
      </c>
      <c r="D100" s="129" t="s">
        <v>252</v>
      </c>
      <c r="E100" s="128" t="s">
        <v>153</v>
      </c>
      <c r="F100" s="128" t="s">
        <v>154</v>
      </c>
      <c r="G100" s="128" t="s">
        <v>423</v>
      </c>
      <c r="H100" s="129" t="s">
        <v>424</v>
      </c>
      <c r="I100" s="130">
        <v>45432</v>
      </c>
      <c r="J100" s="130">
        <v>45435</v>
      </c>
      <c r="K100" s="128">
        <v>440</v>
      </c>
      <c r="L100" s="128">
        <v>275</v>
      </c>
      <c r="M100" s="128">
        <v>3</v>
      </c>
      <c r="N100" s="128">
        <f t="shared" si="2"/>
        <v>825</v>
      </c>
      <c r="O100" s="131"/>
    </row>
    <row r="101" spans="1:15" s="127" customFormat="1" ht="15.6" x14ac:dyDescent="0.25">
      <c r="A101" s="128">
        <v>100</v>
      </c>
      <c r="B101" s="128" t="s">
        <v>151</v>
      </c>
      <c r="C101" s="129" t="s">
        <v>411</v>
      </c>
      <c r="D101" s="129" t="s">
        <v>253</v>
      </c>
      <c r="E101" s="128" t="s">
        <v>153</v>
      </c>
      <c r="F101" s="128" t="s">
        <v>154</v>
      </c>
      <c r="G101" s="128" t="s">
        <v>423</v>
      </c>
      <c r="H101" s="129" t="s">
        <v>424</v>
      </c>
      <c r="I101" s="130">
        <v>45432</v>
      </c>
      <c r="J101" s="130">
        <v>45435</v>
      </c>
      <c r="K101" s="128">
        <v>442</v>
      </c>
      <c r="L101" s="128">
        <v>275</v>
      </c>
      <c r="M101" s="128">
        <v>3</v>
      </c>
      <c r="N101" s="128">
        <f t="shared" si="2"/>
        <v>825</v>
      </c>
      <c r="O101" s="131"/>
    </row>
    <row r="102" spans="1:15" s="127" customFormat="1" ht="15.6" x14ac:dyDescent="0.25">
      <c r="A102" s="128">
        <v>101</v>
      </c>
      <c r="B102" s="128" t="s">
        <v>151</v>
      </c>
      <c r="C102" s="129" t="s">
        <v>411</v>
      </c>
      <c r="D102" s="129" t="s">
        <v>254</v>
      </c>
      <c r="E102" s="128" t="s">
        <v>153</v>
      </c>
      <c r="F102" s="128" t="s">
        <v>154</v>
      </c>
      <c r="G102" s="128" t="s">
        <v>423</v>
      </c>
      <c r="H102" s="129" t="s">
        <v>424</v>
      </c>
      <c r="I102" s="130">
        <v>45432</v>
      </c>
      <c r="J102" s="130">
        <v>45435</v>
      </c>
      <c r="K102" s="128">
        <v>442</v>
      </c>
      <c r="L102" s="128">
        <v>275</v>
      </c>
      <c r="M102" s="128">
        <v>3</v>
      </c>
      <c r="N102" s="128">
        <f t="shared" si="2"/>
        <v>825</v>
      </c>
      <c r="O102" s="131"/>
    </row>
    <row r="103" spans="1:15" s="127" customFormat="1" ht="15.6" x14ac:dyDescent="0.25">
      <c r="A103" s="128">
        <v>102</v>
      </c>
      <c r="B103" s="128" t="s">
        <v>151</v>
      </c>
      <c r="C103" s="129" t="s">
        <v>412</v>
      </c>
      <c r="D103" s="129" t="s">
        <v>255</v>
      </c>
      <c r="E103" s="128" t="s">
        <v>153</v>
      </c>
      <c r="F103" s="128" t="s">
        <v>154</v>
      </c>
      <c r="G103" s="128" t="s">
        <v>423</v>
      </c>
      <c r="H103" s="129" t="s">
        <v>424</v>
      </c>
      <c r="I103" s="130">
        <v>45432</v>
      </c>
      <c r="J103" s="130">
        <v>45435</v>
      </c>
      <c r="K103" s="128">
        <v>443</v>
      </c>
      <c r="L103" s="128">
        <v>275</v>
      </c>
      <c r="M103" s="128">
        <v>3</v>
      </c>
      <c r="N103" s="128">
        <f t="shared" si="2"/>
        <v>825</v>
      </c>
      <c r="O103" s="131"/>
    </row>
    <row r="104" spans="1:15" s="127" customFormat="1" ht="15.6" x14ac:dyDescent="0.25">
      <c r="A104" s="128">
        <v>103</v>
      </c>
      <c r="B104" s="128" t="s">
        <v>151</v>
      </c>
      <c r="C104" s="129" t="s">
        <v>412</v>
      </c>
      <c r="D104" s="129" t="s">
        <v>256</v>
      </c>
      <c r="E104" s="128" t="s">
        <v>153</v>
      </c>
      <c r="F104" s="128" t="s">
        <v>154</v>
      </c>
      <c r="G104" s="128" t="s">
        <v>423</v>
      </c>
      <c r="H104" s="129" t="s">
        <v>424</v>
      </c>
      <c r="I104" s="130">
        <v>45432</v>
      </c>
      <c r="J104" s="130">
        <v>45435</v>
      </c>
      <c r="K104" s="128">
        <v>443</v>
      </c>
      <c r="L104" s="128">
        <v>275</v>
      </c>
      <c r="M104" s="128">
        <v>3</v>
      </c>
      <c r="N104" s="128">
        <f t="shared" si="2"/>
        <v>825</v>
      </c>
      <c r="O104" s="131"/>
    </row>
    <row r="105" spans="1:15" s="127" customFormat="1" ht="15.6" x14ac:dyDescent="0.25">
      <c r="A105" s="128">
        <v>104</v>
      </c>
      <c r="B105" s="128" t="s">
        <v>151</v>
      </c>
      <c r="C105" s="129" t="s">
        <v>413</v>
      </c>
      <c r="D105" s="129" t="s">
        <v>257</v>
      </c>
      <c r="E105" s="128" t="s">
        <v>153</v>
      </c>
      <c r="F105" s="128" t="s">
        <v>154</v>
      </c>
      <c r="G105" s="128" t="s">
        <v>423</v>
      </c>
      <c r="H105" s="129" t="s">
        <v>424</v>
      </c>
      <c r="I105" s="130">
        <v>45432</v>
      </c>
      <c r="J105" s="130">
        <v>45435</v>
      </c>
      <c r="K105" s="128">
        <v>501</v>
      </c>
      <c r="L105" s="128">
        <v>275</v>
      </c>
      <c r="M105" s="128">
        <v>3</v>
      </c>
      <c r="N105" s="128">
        <f t="shared" si="2"/>
        <v>825</v>
      </c>
      <c r="O105" s="131"/>
    </row>
    <row r="106" spans="1:15" s="127" customFormat="1" ht="15.6" x14ac:dyDescent="0.25">
      <c r="A106" s="128">
        <v>105</v>
      </c>
      <c r="B106" s="128" t="s">
        <v>151</v>
      </c>
      <c r="C106" s="129" t="s">
        <v>413</v>
      </c>
      <c r="D106" s="129" t="s">
        <v>258</v>
      </c>
      <c r="E106" s="128" t="s">
        <v>153</v>
      </c>
      <c r="F106" s="128" t="s">
        <v>154</v>
      </c>
      <c r="G106" s="128" t="s">
        <v>423</v>
      </c>
      <c r="H106" s="129" t="s">
        <v>424</v>
      </c>
      <c r="I106" s="130">
        <v>45432</v>
      </c>
      <c r="J106" s="130">
        <v>45435</v>
      </c>
      <c r="K106" s="128">
        <v>501</v>
      </c>
      <c r="L106" s="128">
        <v>275</v>
      </c>
      <c r="M106" s="128">
        <v>3</v>
      </c>
      <c r="N106" s="128">
        <f t="shared" si="2"/>
        <v>825</v>
      </c>
      <c r="O106" s="131"/>
    </row>
    <row r="107" spans="1:15" s="127" customFormat="1" ht="15.6" x14ac:dyDescent="0.25">
      <c r="A107" s="128">
        <v>106</v>
      </c>
      <c r="B107" s="128" t="s">
        <v>151</v>
      </c>
      <c r="C107" s="129" t="s">
        <v>418</v>
      </c>
      <c r="D107" s="129" t="s">
        <v>259</v>
      </c>
      <c r="E107" s="128" t="s">
        <v>153</v>
      </c>
      <c r="F107" s="128" t="s">
        <v>154</v>
      </c>
      <c r="G107" s="128" t="s">
        <v>423</v>
      </c>
      <c r="H107" s="129" t="s">
        <v>424</v>
      </c>
      <c r="I107" s="130">
        <v>45431</v>
      </c>
      <c r="J107" s="130">
        <v>45435</v>
      </c>
      <c r="K107" s="128">
        <v>502</v>
      </c>
      <c r="L107" s="128">
        <v>275</v>
      </c>
      <c r="M107" s="128">
        <v>5</v>
      </c>
      <c r="N107" s="128">
        <f t="shared" si="2"/>
        <v>1375</v>
      </c>
      <c r="O107" s="131"/>
    </row>
    <row r="108" spans="1:15" s="127" customFormat="1" ht="15.6" x14ac:dyDescent="0.25">
      <c r="A108" s="128">
        <v>107</v>
      </c>
      <c r="B108" s="128" t="s">
        <v>151</v>
      </c>
      <c r="C108" s="129" t="s">
        <v>411</v>
      </c>
      <c r="D108" s="129" t="s">
        <v>260</v>
      </c>
      <c r="E108" s="128" t="s">
        <v>153</v>
      </c>
      <c r="F108" s="128" t="s">
        <v>154</v>
      </c>
      <c r="G108" s="128" t="s">
        <v>423</v>
      </c>
      <c r="H108" s="129" t="s">
        <v>424</v>
      </c>
      <c r="I108" s="130">
        <v>45432</v>
      </c>
      <c r="J108" s="130">
        <v>45435</v>
      </c>
      <c r="K108" s="128">
        <v>502</v>
      </c>
      <c r="L108" s="128">
        <v>275</v>
      </c>
      <c r="M108" s="128">
        <v>3</v>
      </c>
      <c r="N108" s="128">
        <f t="shared" si="2"/>
        <v>825</v>
      </c>
      <c r="O108" s="131"/>
    </row>
    <row r="109" spans="1:15" s="127" customFormat="1" ht="15.6" x14ac:dyDescent="0.25">
      <c r="A109" s="128">
        <v>108</v>
      </c>
      <c r="B109" s="128" t="s">
        <v>151</v>
      </c>
      <c r="C109" s="129" t="s">
        <v>413</v>
      </c>
      <c r="D109" s="129" t="s">
        <v>261</v>
      </c>
      <c r="E109" s="128" t="s">
        <v>153</v>
      </c>
      <c r="F109" s="128" t="s">
        <v>154</v>
      </c>
      <c r="G109" s="128" t="s">
        <v>423</v>
      </c>
      <c r="H109" s="129" t="s">
        <v>424</v>
      </c>
      <c r="I109" s="130">
        <v>45432</v>
      </c>
      <c r="J109" s="130">
        <v>45435</v>
      </c>
      <c r="K109" s="128">
        <v>503</v>
      </c>
      <c r="L109" s="128">
        <v>275</v>
      </c>
      <c r="M109" s="128">
        <v>6</v>
      </c>
      <c r="N109" s="128">
        <f t="shared" si="2"/>
        <v>1650</v>
      </c>
      <c r="O109" s="131"/>
    </row>
    <row r="110" spans="1:15" s="127" customFormat="1" ht="15.6" x14ac:dyDescent="0.25">
      <c r="A110" s="128">
        <v>109</v>
      </c>
      <c r="B110" s="128" t="s">
        <v>151</v>
      </c>
      <c r="C110" s="129" t="s">
        <v>413</v>
      </c>
      <c r="D110" s="129" t="s">
        <v>262</v>
      </c>
      <c r="E110" s="128" t="s">
        <v>153</v>
      </c>
      <c r="F110" s="128" t="s">
        <v>154</v>
      </c>
      <c r="G110" s="128" t="s">
        <v>423</v>
      </c>
      <c r="H110" s="129" t="s">
        <v>424</v>
      </c>
      <c r="I110" s="130">
        <v>45432</v>
      </c>
      <c r="J110" s="130">
        <v>45435</v>
      </c>
      <c r="K110" s="128">
        <v>503</v>
      </c>
      <c r="L110" s="128">
        <v>275</v>
      </c>
      <c r="M110" s="128">
        <v>0</v>
      </c>
      <c r="N110" s="128">
        <f t="shared" si="2"/>
        <v>0</v>
      </c>
      <c r="O110" s="131" t="s">
        <v>426</v>
      </c>
    </row>
    <row r="111" spans="1:15" s="127" customFormat="1" ht="15.6" x14ac:dyDescent="0.25">
      <c r="A111" s="128">
        <v>110</v>
      </c>
      <c r="B111" s="128" t="s">
        <v>151</v>
      </c>
      <c r="C111" s="129" t="s">
        <v>413</v>
      </c>
      <c r="D111" s="129" t="s">
        <v>263</v>
      </c>
      <c r="E111" s="128" t="s">
        <v>153</v>
      </c>
      <c r="F111" s="128" t="s">
        <v>154</v>
      </c>
      <c r="G111" s="128" t="s">
        <v>423</v>
      </c>
      <c r="H111" s="129" t="s">
        <v>424</v>
      </c>
      <c r="I111" s="130">
        <v>45432</v>
      </c>
      <c r="J111" s="130">
        <v>45435</v>
      </c>
      <c r="K111" s="128">
        <v>738</v>
      </c>
      <c r="L111" s="128">
        <v>275</v>
      </c>
      <c r="M111" s="128">
        <v>3</v>
      </c>
      <c r="N111" s="128">
        <f t="shared" si="2"/>
        <v>825</v>
      </c>
      <c r="O111" s="131"/>
    </row>
    <row r="112" spans="1:15" s="127" customFormat="1" ht="15.6" x14ac:dyDescent="0.25">
      <c r="A112" s="128">
        <v>111</v>
      </c>
      <c r="B112" s="128" t="s">
        <v>151</v>
      </c>
      <c r="C112" s="129" t="s">
        <v>413</v>
      </c>
      <c r="D112" s="129" t="s">
        <v>264</v>
      </c>
      <c r="E112" s="128" t="s">
        <v>153</v>
      </c>
      <c r="F112" s="128" t="s">
        <v>154</v>
      </c>
      <c r="G112" s="128" t="s">
        <v>423</v>
      </c>
      <c r="H112" s="129" t="s">
        <v>424</v>
      </c>
      <c r="I112" s="130">
        <v>45432</v>
      </c>
      <c r="J112" s="130">
        <v>45435</v>
      </c>
      <c r="K112" s="128">
        <v>738</v>
      </c>
      <c r="L112" s="128">
        <v>275</v>
      </c>
      <c r="M112" s="128">
        <v>3</v>
      </c>
      <c r="N112" s="128">
        <f t="shared" si="2"/>
        <v>825</v>
      </c>
      <c r="O112" s="131"/>
    </row>
    <row r="113" spans="1:15" s="127" customFormat="1" ht="15.6" x14ac:dyDescent="0.25">
      <c r="A113" s="128">
        <v>112</v>
      </c>
      <c r="B113" s="128" t="s">
        <v>151</v>
      </c>
      <c r="C113" s="129" t="s">
        <v>411</v>
      </c>
      <c r="D113" s="129" t="s">
        <v>265</v>
      </c>
      <c r="E113" s="128" t="s">
        <v>153</v>
      </c>
      <c r="F113" s="128" t="s">
        <v>154</v>
      </c>
      <c r="G113" s="128" t="s">
        <v>423</v>
      </c>
      <c r="H113" s="129" t="s">
        <v>424</v>
      </c>
      <c r="I113" s="130">
        <v>45432</v>
      </c>
      <c r="J113" s="130">
        <v>45435</v>
      </c>
      <c r="K113" s="128">
        <v>507</v>
      </c>
      <c r="L113" s="128">
        <v>275</v>
      </c>
      <c r="M113" s="128">
        <v>3</v>
      </c>
      <c r="N113" s="128">
        <f t="shared" si="2"/>
        <v>825</v>
      </c>
      <c r="O113" s="131"/>
    </row>
    <row r="114" spans="1:15" s="127" customFormat="1" ht="15.6" x14ac:dyDescent="0.25">
      <c r="A114" s="128">
        <v>113</v>
      </c>
      <c r="B114" s="128" t="s">
        <v>151</v>
      </c>
      <c r="C114" s="129" t="s">
        <v>411</v>
      </c>
      <c r="D114" s="129" t="s">
        <v>266</v>
      </c>
      <c r="E114" s="128" t="s">
        <v>153</v>
      </c>
      <c r="F114" s="128" t="s">
        <v>154</v>
      </c>
      <c r="G114" s="128" t="s">
        <v>423</v>
      </c>
      <c r="H114" s="129" t="s">
        <v>424</v>
      </c>
      <c r="I114" s="130">
        <v>45432</v>
      </c>
      <c r="J114" s="130">
        <v>45435</v>
      </c>
      <c r="K114" s="128">
        <v>507</v>
      </c>
      <c r="L114" s="128">
        <v>275</v>
      </c>
      <c r="M114" s="128">
        <v>3</v>
      </c>
      <c r="N114" s="128">
        <f t="shared" si="2"/>
        <v>825</v>
      </c>
      <c r="O114" s="131"/>
    </row>
    <row r="115" spans="1:15" s="127" customFormat="1" ht="15.6" x14ac:dyDescent="0.25">
      <c r="A115" s="128">
        <v>114</v>
      </c>
      <c r="B115" s="128" t="s">
        <v>151</v>
      </c>
      <c r="C115" s="129" t="s">
        <v>413</v>
      </c>
      <c r="D115" s="129" t="s">
        <v>267</v>
      </c>
      <c r="E115" s="128" t="s">
        <v>153</v>
      </c>
      <c r="F115" s="128" t="s">
        <v>154</v>
      </c>
      <c r="G115" s="128" t="s">
        <v>423</v>
      </c>
      <c r="H115" s="129" t="s">
        <v>424</v>
      </c>
      <c r="I115" s="130">
        <v>45432</v>
      </c>
      <c r="J115" s="130">
        <v>45435</v>
      </c>
      <c r="K115" s="128">
        <v>509</v>
      </c>
      <c r="L115" s="128">
        <v>275</v>
      </c>
      <c r="M115" s="128">
        <v>3</v>
      </c>
      <c r="N115" s="128">
        <f t="shared" si="2"/>
        <v>825</v>
      </c>
      <c r="O115" s="131"/>
    </row>
    <row r="116" spans="1:15" s="127" customFormat="1" ht="15.6" x14ac:dyDescent="0.25">
      <c r="A116" s="128">
        <v>115</v>
      </c>
      <c r="B116" s="128" t="s">
        <v>151</v>
      </c>
      <c r="C116" s="129" t="s">
        <v>413</v>
      </c>
      <c r="D116" s="129" t="s">
        <v>268</v>
      </c>
      <c r="E116" s="128" t="s">
        <v>153</v>
      </c>
      <c r="F116" s="128" t="s">
        <v>154</v>
      </c>
      <c r="G116" s="128" t="s">
        <v>423</v>
      </c>
      <c r="H116" s="129" t="s">
        <v>424</v>
      </c>
      <c r="I116" s="130">
        <v>45432</v>
      </c>
      <c r="J116" s="130">
        <v>45435</v>
      </c>
      <c r="K116" s="128">
        <v>509</v>
      </c>
      <c r="L116" s="128">
        <v>275</v>
      </c>
      <c r="M116" s="128">
        <v>3</v>
      </c>
      <c r="N116" s="128">
        <f t="shared" si="2"/>
        <v>825</v>
      </c>
      <c r="O116" s="131"/>
    </row>
    <row r="117" spans="1:15" s="127" customFormat="1" ht="15.6" x14ac:dyDescent="0.25">
      <c r="A117" s="128">
        <v>116</v>
      </c>
      <c r="B117" s="128" t="s">
        <v>151</v>
      </c>
      <c r="C117" s="129" t="s">
        <v>416</v>
      </c>
      <c r="D117" s="129" t="s">
        <v>269</v>
      </c>
      <c r="E117" s="128" t="s">
        <v>153</v>
      </c>
      <c r="F117" s="128" t="s">
        <v>154</v>
      </c>
      <c r="G117" s="128" t="s">
        <v>423</v>
      </c>
      <c r="H117" s="129" t="s">
        <v>424</v>
      </c>
      <c r="I117" s="130">
        <v>45432</v>
      </c>
      <c r="J117" s="130">
        <v>45435</v>
      </c>
      <c r="K117" s="128">
        <v>510</v>
      </c>
      <c r="L117" s="128">
        <v>275</v>
      </c>
      <c r="M117" s="128">
        <v>3</v>
      </c>
      <c r="N117" s="128">
        <f t="shared" si="2"/>
        <v>825</v>
      </c>
      <c r="O117" s="131"/>
    </row>
    <row r="118" spans="1:15" s="127" customFormat="1" ht="15.6" x14ac:dyDescent="0.25">
      <c r="A118" s="128">
        <v>117</v>
      </c>
      <c r="B118" s="128" t="s">
        <v>151</v>
      </c>
      <c r="C118" s="129" t="s">
        <v>416</v>
      </c>
      <c r="D118" s="129" t="s">
        <v>270</v>
      </c>
      <c r="E118" s="128" t="s">
        <v>153</v>
      </c>
      <c r="F118" s="128" t="s">
        <v>154</v>
      </c>
      <c r="G118" s="128" t="s">
        <v>423</v>
      </c>
      <c r="H118" s="129" t="s">
        <v>424</v>
      </c>
      <c r="I118" s="130">
        <v>45432</v>
      </c>
      <c r="J118" s="130">
        <v>45435</v>
      </c>
      <c r="K118" s="128">
        <v>510</v>
      </c>
      <c r="L118" s="128">
        <v>275</v>
      </c>
      <c r="M118" s="128">
        <v>3</v>
      </c>
      <c r="N118" s="128">
        <f t="shared" si="2"/>
        <v>825</v>
      </c>
      <c r="O118" s="131"/>
    </row>
    <row r="119" spans="1:15" s="127" customFormat="1" ht="15.6" x14ac:dyDescent="0.25">
      <c r="A119" s="128">
        <v>118</v>
      </c>
      <c r="B119" s="128" t="s">
        <v>151</v>
      </c>
      <c r="C119" s="129" t="s">
        <v>416</v>
      </c>
      <c r="D119" s="129" t="s">
        <v>271</v>
      </c>
      <c r="E119" s="128" t="s">
        <v>153</v>
      </c>
      <c r="F119" s="128" t="s">
        <v>154</v>
      </c>
      <c r="G119" s="128" t="s">
        <v>423</v>
      </c>
      <c r="H119" s="129" t="s">
        <v>424</v>
      </c>
      <c r="I119" s="130">
        <v>45432</v>
      </c>
      <c r="J119" s="130">
        <v>45435</v>
      </c>
      <c r="K119" s="128">
        <v>512</v>
      </c>
      <c r="L119" s="128">
        <v>275</v>
      </c>
      <c r="M119" s="128">
        <v>3</v>
      </c>
      <c r="N119" s="128">
        <f t="shared" si="2"/>
        <v>825</v>
      </c>
      <c r="O119" s="131"/>
    </row>
    <row r="120" spans="1:15" s="127" customFormat="1" ht="15.6" x14ac:dyDescent="0.25">
      <c r="A120" s="128">
        <v>119</v>
      </c>
      <c r="B120" s="128" t="s">
        <v>151</v>
      </c>
      <c r="C120" s="129" t="s">
        <v>416</v>
      </c>
      <c r="D120" s="129" t="s">
        <v>272</v>
      </c>
      <c r="E120" s="128" t="s">
        <v>153</v>
      </c>
      <c r="F120" s="128" t="s">
        <v>154</v>
      </c>
      <c r="G120" s="128" t="s">
        <v>423</v>
      </c>
      <c r="H120" s="129" t="s">
        <v>424</v>
      </c>
      <c r="I120" s="130">
        <v>45432</v>
      </c>
      <c r="J120" s="130">
        <v>45435</v>
      </c>
      <c r="K120" s="128">
        <v>512</v>
      </c>
      <c r="L120" s="128">
        <v>275</v>
      </c>
      <c r="M120" s="128">
        <v>3</v>
      </c>
      <c r="N120" s="128">
        <f t="shared" si="2"/>
        <v>825</v>
      </c>
      <c r="O120" s="131"/>
    </row>
    <row r="121" spans="1:15" s="127" customFormat="1" ht="15.6" x14ac:dyDescent="0.25">
      <c r="A121" s="128">
        <v>120</v>
      </c>
      <c r="B121" s="128" t="s">
        <v>151</v>
      </c>
      <c r="C121" s="129" t="s">
        <v>416</v>
      </c>
      <c r="D121" s="129" t="s">
        <v>273</v>
      </c>
      <c r="E121" s="128" t="s">
        <v>153</v>
      </c>
      <c r="F121" s="128" t="s">
        <v>154</v>
      </c>
      <c r="G121" s="128" t="s">
        <v>423</v>
      </c>
      <c r="H121" s="129" t="s">
        <v>424</v>
      </c>
      <c r="I121" s="130">
        <v>45432</v>
      </c>
      <c r="J121" s="130">
        <v>45435</v>
      </c>
      <c r="K121" s="128">
        <v>513</v>
      </c>
      <c r="L121" s="128">
        <v>275</v>
      </c>
      <c r="M121" s="128">
        <v>3</v>
      </c>
      <c r="N121" s="128">
        <f t="shared" si="2"/>
        <v>825</v>
      </c>
      <c r="O121" s="131"/>
    </row>
    <row r="122" spans="1:15" s="127" customFormat="1" ht="15.6" x14ac:dyDescent="0.25">
      <c r="A122" s="128">
        <v>121</v>
      </c>
      <c r="B122" s="128" t="s">
        <v>151</v>
      </c>
      <c r="C122" s="129" t="s">
        <v>417</v>
      </c>
      <c r="D122" s="129" t="s">
        <v>274</v>
      </c>
      <c r="E122" s="128" t="s">
        <v>153</v>
      </c>
      <c r="F122" s="128" t="s">
        <v>154</v>
      </c>
      <c r="G122" s="128" t="s">
        <v>423</v>
      </c>
      <c r="H122" s="129" t="s">
        <v>424</v>
      </c>
      <c r="I122" s="130">
        <v>45432</v>
      </c>
      <c r="J122" s="130">
        <v>45435</v>
      </c>
      <c r="K122" s="128">
        <v>513</v>
      </c>
      <c r="L122" s="128">
        <v>275</v>
      </c>
      <c r="M122" s="128">
        <v>3</v>
      </c>
      <c r="N122" s="128">
        <f t="shared" si="2"/>
        <v>825</v>
      </c>
      <c r="O122" s="131"/>
    </row>
    <row r="123" spans="1:15" s="127" customFormat="1" ht="15.6" x14ac:dyDescent="0.25">
      <c r="A123" s="128">
        <v>122</v>
      </c>
      <c r="B123" s="128" t="s">
        <v>151</v>
      </c>
      <c r="C123" s="129" t="s">
        <v>418</v>
      </c>
      <c r="D123" s="129" t="s">
        <v>275</v>
      </c>
      <c r="E123" s="128" t="s">
        <v>153</v>
      </c>
      <c r="F123" s="128" t="s">
        <v>154</v>
      </c>
      <c r="G123" s="128" t="s">
        <v>423</v>
      </c>
      <c r="H123" s="129" t="s">
        <v>424</v>
      </c>
      <c r="I123" s="130">
        <v>45432</v>
      </c>
      <c r="J123" s="130">
        <v>45435</v>
      </c>
      <c r="K123" s="128">
        <v>514</v>
      </c>
      <c r="L123" s="128">
        <v>275</v>
      </c>
      <c r="M123" s="128">
        <v>3</v>
      </c>
      <c r="N123" s="128">
        <f t="shared" si="2"/>
        <v>825</v>
      </c>
      <c r="O123" s="131"/>
    </row>
    <row r="124" spans="1:15" s="127" customFormat="1" ht="15.6" x14ac:dyDescent="0.25">
      <c r="A124" s="128">
        <v>123</v>
      </c>
      <c r="B124" s="128" t="s">
        <v>151</v>
      </c>
      <c r="C124" s="129" t="s">
        <v>418</v>
      </c>
      <c r="D124" s="129" t="s">
        <v>276</v>
      </c>
      <c r="E124" s="128" t="s">
        <v>153</v>
      </c>
      <c r="F124" s="128" t="s">
        <v>154</v>
      </c>
      <c r="G124" s="128" t="s">
        <v>423</v>
      </c>
      <c r="H124" s="129" t="s">
        <v>424</v>
      </c>
      <c r="I124" s="130">
        <v>45432</v>
      </c>
      <c r="J124" s="130">
        <v>45435</v>
      </c>
      <c r="K124" s="128">
        <v>514</v>
      </c>
      <c r="L124" s="128">
        <v>275</v>
      </c>
      <c r="M124" s="128">
        <v>3</v>
      </c>
      <c r="N124" s="128">
        <f t="shared" si="2"/>
        <v>825</v>
      </c>
      <c r="O124" s="131"/>
    </row>
    <row r="125" spans="1:15" s="127" customFormat="1" ht="15.6" x14ac:dyDescent="0.25">
      <c r="A125" s="128">
        <v>124</v>
      </c>
      <c r="B125" s="128" t="s">
        <v>151</v>
      </c>
      <c r="C125" s="129" t="s">
        <v>418</v>
      </c>
      <c r="D125" s="129" t="s">
        <v>277</v>
      </c>
      <c r="E125" s="128" t="s">
        <v>153</v>
      </c>
      <c r="F125" s="128" t="s">
        <v>154</v>
      </c>
      <c r="G125" s="128" t="s">
        <v>423</v>
      </c>
      <c r="H125" s="129" t="s">
        <v>424</v>
      </c>
      <c r="I125" s="130">
        <v>45432</v>
      </c>
      <c r="J125" s="130">
        <v>45435</v>
      </c>
      <c r="K125" s="128">
        <v>516</v>
      </c>
      <c r="L125" s="128">
        <v>275</v>
      </c>
      <c r="M125" s="128">
        <v>3</v>
      </c>
      <c r="N125" s="128">
        <f t="shared" si="2"/>
        <v>825</v>
      </c>
      <c r="O125" s="131"/>
    </row>
    <row r="126" spans="1:15" s="127" customFormat="1" ht="15.6" x14ac:dyDescent="0.25">
      <c r="A126" s="128">
        <v>125</v>
      </c>
      <c r="B126" s="128" t="s">
        <v>151</v>
      </c>
      <c r="C126" s="129" t="s">
        <v>418</v>
      </c>
      <c r="D126" s="129" t="s">
        <v>278</v>
      </c>
      <c r="E126" s="128" t="s">
        <v>153</v>
      </c>
      <c r="F126" s="128" t="s">
        <v>154</v>
      </c>
      <c r="G126" s="128" t="s">
        <v>423</v>
      </c>
      <c r="H126" s="129" t="s">
        <v>424</v>
      </c>
      <c r="I126" s="130">
        <v>45432</v>
      </c>
      <c r="J126" s="130">
        <v>45435</v>
      </c>
      <c r="K126" s="128">
        <v>516</v>
      </c>
      <c r="L126" s="128">
        <v>275</v>
      </c>
      <c r="M126" s="128">
        <v>3</v>
      </c>
      <c r="N126" s="128">
        <f t="shared" si="2"/>
        <v>825</v>
      </c>
      <c r="O126" s="131"/>
    </row>
    <row r="127" spans="1:15" s="127" customFormat="1" ht="15.6" x14ac:dyDescent="0.25">
      <c r="A127" s="128">
        <v>126</v>
      </c>
      <c r="B127" s="128" t="s">
        <v>151</v>
      </c>
      <c r="C127" s="129" t="s">
        <v>416</v>
      </c>
      <c r="D127" s="129" t="s">
        <v>279</v>
      </c>
      <c r="E127" s="128" t="s">
        <v>153</v>
      </c>
      <c r="F127" s="128" t="s">
        <v>154</v>
      </c>
      <c r="G127" s="128" t="s">
        <v>423</v>
      </c>
      <c r="H127" s="129" t="s">
        <v>424</v>
      </c>
      <c r="I127" s="130">
        <v>45432</v>
      </c>
      <c r="J127" s="130">
        <v>45435</v>
      </c>
      <c r="K127" s="128">
        <v>517</v>
      </c>
      <c r="L127" s="128">
        <v>275</v>
      </c>
      <c r="M127" s="128">
        <v>3</v>
      </c>
      <c r="N127" s="128">
        <f t="shared" si="2"/>
        <v>825</v>
      </c>
      <c r="O127" s="131"/>
    </row>
    <row r="128" spans="1:15" s="127" customFormat="1" ht="15.6" x14ac:dyDescent="0.25">
      <c r="A128" s="128">
        <v>127</v>
      </c>
      <c r="B128" s="128" t="s">
        <v>151</v>
      </c>
      <c r="C128" s="129" t="s">
        <v>416</v>
      </c>
      <c r="D128" s="129" t="s">
        <v>280</v>
      </c>
      <c r="E128" s="128" t="s">
        <v>153</v>
      </c>
      <c r="F128" s="128" t="s">
        <v>154</v>
      </c>
      <c r="G128" s="128" t="s">
        <v>423</v>
      </c>
      <c r="H128" s="129" t="s">
        <v>424</v>
      </c>
      <c r="I128" s="130">
        <v>45432</v>
      </c>
      <c r="J128" s="130">
        <v>45435</v>
      </c>
      <c r="K128" s="128">
        <v>517</v>
      </c>
      <c r="L128" s="128">
        <v>275</v>
      </c>
      <c r="M128" s="128">
        <v>3</v>
      </c>
      <c r="N128" s="128">
        <f t="shared" si="2"/>
        <v>825</v>
      </c>
      <c r="O128" s="131"/>
    </row>
    <row r="129" spans="1:15" s="127" customFormat="1" ht="15.6" x14ac:dyDescent="0.25">
      <c r="A129" s="128">
        <v>128</v>
      </c>
      <c r="B129" s="128" t="s">
        <v>151</v>
      </c>
      <c r="C129" s="129" t="s">
        <v>417</v>
      </c>
      <c r="D129" s="129" t="s">
        <v>281</v>
      </c>
      <c r="E129" s="128" t="s">
        <v>153</v>
      </c>
      <c r="F129" s="128" t="s">
        <v>154</v>
      </c>
      <c r="G129" s="128" t="s">
        <v>423</v>
      </c>
      <c r="H129" s="129" t="s">
        <v>424</v>
      </c>
      <c r="I129" s="130">
        <v>45432</v>
      </c>
      <c r="J129" s="130">
        <v>45435</v>
      </c>
      <c r="K129" s="128">
        <v>520</v>
      </c>
      <c r="L129" s="128">
        <v>275</v>
      </c>
      <c r="M129" s="128">
        <v>3</v>
      </c>
      <c r="N129" s="128">
        <f t="shared" si="2"/>
        <v>825</v>
      </c>
      <c r="O129" s="131"/>
    </row>
    <row r="130" spans="1:15" s="127" customFormat="1" ht="15.6" x14ac:dyDescent="0.25">
      <c r="A130" s="128">
        <v>129</v>
      </c>
      <c r="B130" s="128" t="s">
        <v>151</v>
      </c>
      <c r="C130" s="129" t="s">
        <v>417</v>
      </c>
      <c r="D130" s="129" t="s">
        <v>282</v>
      </c>
      <c r="E130" s="128" t="s">
        <v>153</v>
      </c>
      <c r="F130" s="128" t="s">
        <v>154</v>
      </c>
      <c r="G130" s="128" t="s">
        <v>423</v>
      </c>
      <c r="H130" s="129" t="s">
        <v>424</v>
      </c>
      <c r="I130" s="130">
        <v>45432</v>
      </c>
      <c r="J130" s="130">
        <v>45435</v>
      </c>
      <c r="K130" s="128">
        <v>520</v>
      </c>
      <c r="L130" s="128">
        <v>275</v>
      </c>
      <c r="M130" s="128">
        <v>3</v>
      </c>
      <c r="N130" s="128">
        <f t="shared" si="2"/>
        <v>825</v>
      </c>
      <c r="O130" s="131"/>
    </row>
    <row r="131" spans="1:15" s="127" customFormat="1" ht="15.6" x14ac:dyDescent="0.25">
      <c r="A131" s="128">
        <v>130</v>
      </c>
      <c r="B131" s="128" t="s">
        <v>151</v>
      </c>
      <c r="C131" s="129" t="s">
        <v>416</v>
      </c>
      <c r="D131" s="129" t="s">
        <v>283</v>
      </c>
      <c r="E131" s="128" t="s">
        <v>153</v>
      </c>
      <c r="F131" s="128" t="s">
        <v>154</v>
      </c>
      <c r="G131" s="128" t="s">
        <v>423</v>
      </c>
      <c r="H131" s="129" t="s">
        <v>424</v>
      </c>
      <c r="I131" s="130">
        <v>45432</v>
      </c>
      <c r="J131" s="130">
        <v>45435</v>
      </c>
      <c r="K131" s="128">
        <v>522</v>
      </c>
      <c r="L131" s="128">
        <v>275</v>
      </c>
      <c r="M131" s="128">
        <v>3</v>
      </c>
      <c r="N131" s="128">
        <f t="shared" ref="N131:N194" si="3">L131*M131</f>
        <v>825</v>
      </c>
      <c r="O131" s="131"/>
    </row>
    <row r="132" spans="1:15" s="127" customFormat="1" ht="15.6" x14ac:dyDescent="0.25">
      <c r="A132" s="128">
        <v>131</v>
      </c>
      <c r="B132" s="128" t="s">
        <v>151</v>
      </c>
      <c r="C132" s="129" t="s">
        <v>416</v>
      </c>
      <c r="D132" s="129" t="s">
        <v>284</v>
      </c>
      <c r="E132" s="128" t="s">
        <v>153</v>
      </c>
      <c r="F132" s="128" t="s">
        <v>154</v>
      </c>
      <c r="G132" s="128" t="s">
        <v>423</v>
      </c>
      <c r="H132" s="129" t="s">
        <v>424</v>
      </c>
      <c r="I132" s="130">
        <v>45432</v>
      </c>
      <c r="J132" s="130">
        <v>45435</v>
      </c>
      <c r="K132" s="128">
        <v>522</v>
      </c>
      <c r="L132" s="128">
        <v>275</v>
      </c>
      <c r="M132" s="128">
        <v>3</v>
      </c>
      <c r="N132" s="128">
        <f t="shared" si="3"/>
        <v>825</v>
      </c>
      <c r="O132" s="131"/>
    </row>
    <row r="133" spans="1:15" s="127" customFormat="1" ht="15.6" x14ac:dyDescent="0.25">
      <c r="A133" s="128">
        <v>132</v>
      </c>
      <c r="B133" s="128" t="s">
        <v>151</v>
      </c>
      <c r="C133" s="129" t="s">
        <v>417</v>
      </c>
      <c r="D133" s="129" t="s">
        <v>285</v>
      </c>
      <c r="E133" s="128" t="s">
        <v>153</v>
      </c>
      <c r="F133" s="128" t="s">
        <v>154</v>
      </c>
      <c r="G133" s="128" t="s">
        <v>423</v>
      </c>
      <c r="H133" s="129" t="s">
        <v>424</v>
      </c>
      <c r="I133" s="130">
        <v>45432</v>
      </c>
      <c r="J133" s="130">
        <v>45435</v>
      </c>
      <c r="K133" s="128">
        <v>524</v>
      </c>
      <c r="L133" s="128">
        <v>275</v>
      </c>
      <c r="M133" s="128">
        <v>3</v>
      </c>
      <c r="N133" s="128">
        <f t="shared" si="3"/>
        <v>825</v>
      </c>
      <c r="O133" s="131"/>
    </row>
    <row r="134" spans="1:15" s="127" customFormat="1" ht="15.6" x14ac:dyDescent="0.25">
      <c r="A134" s="128">
        <v>133</v>
      </c>
      <c r="B134" s="128" t="s">
        <v>151</v>
      </c>
      <c r="C134" s="129" t="s">
        <v>414</v>
      </c>
      <c r="D134" s="129" t="s">
        <v>286</v>
      </c>
      <c r="E134" s="128" t="s">
        <v>153</v>
      </c>
      <c r="F134" s="128" t="s">
        <v>154</v>
      </c>
      <c r="G134" s="128" t="s">
        <v>423</v>
      </c>
      <c r="H134" s="129" t="s">
        <v>424</v>
      </c>
      <c r="I134" s="130">
        <v>45431</v>
      </c>
      <c r="J134" s="130">
        <v>45435</v>
      </c>
      <c r="K134" s="128">
        <v>524</v>
      </c>
      <c r="L134" s="128">
        <v>275</v>
      </c>
      <c r="M134" s="128">
        <v>5</v>
      </c>
      <c r="N134" s="128">
        <f t="shared" si="3"/>
        <v>1375</v>
      </c>
      <c r="O134" s="131"/>
    </row>
    <row r="135" spans="1:15" s="127" customFormat="1" ht="15.6" x14ac:dyDescent="0.25">
      <c r="A135" s="128">
        <v>134</v>
      </c>
      <c r="B135" s="128" t="s">
        <v>151</v>
      </c>
      <c r="C135" s="129" t="s">
        <v>417</v>
      </c>
      <c r="D135" s="129" t="s">
        <v>287</v>
      </c>
      <c r="E135" s="128" t="s">
        <v>153</v>
      </c>
      <c r="F135" s="128" t="s">
        <v>154</v>
      </c>
      <c r="G135" s="128" t="s">
        <v>423</v>
      </c>
      <c r="H135" s="129" t="s">
        <v>424</v>
      </c>
      <c r="I135" s="130">
        <v>45432</v>
      </c>
      <c r="J135" s="130">
        <v>45435</v>
      </c>
      <c r="K135" s="128">
        <v>527</v>
      </c>
      <c r="L135" s="128">
        <v>275</v>
      </c>
      <c r="M135" s="128">
        <v>3</v>
      </c>
      <c r="N135" s="128">
        <f t="shared" si="3"/>
        <v>825</v>
      </c>
      <c r="O135" s="131"/>
    </row>
    <row r="136" spans="1:15" s="127" customFormat="1" ht="15.6" x14ac:dyDescent="0.25">
      <c r="A136" s="128">
        <v>135</v>
      </c>
      <c r="B136" s="128" t="s">
        <v>151</v>
      </c>
      <c r="C136" s="129"/>
      <c r="D136" s="129" t="s">
        <v>288</v>
      </c>
      <c r="E136" s="128" t="s">
        <v>153</v>
      </c>
      <c r="F136" s="128" t="s">
        <v>154</v>
      </c>
      <c r="G136" s="128" t="s">
        <v>423</v>
      </c>
      <c r="H136" s="129" t="s">
        <v>424</v>
      </c>
      <c r="I136" s="130">
        <v>45431</v>
      </c>
      <c r="J136" s="130">
        <v>45435</v>
      </c>
      <c r="K136" s="128">
        <v>527</v>
      </c>
      <c r="L136" s="128">
        <v>275</v>
      </c>
      <c r="M136" s="128">
        <v>5</v>
      </c>
      <c r="N136" s="128">
        <f t="shared" si="3"/>
        <v>1375</v>
      </c>
      <c r="O136" s="131"/>
    </row>
    <row r="137" spans="1:15" s="127" customFormat="1" ht="15.6" x14ac:dyDescent="0.25">
      <c r="A137" s="128">
        <v>136</v>
      </c>
      <c r="B137" s="128" t="s">
        <v>151</v>
      </c>
      <c r="C137" s="129" t="s">
        <v>416</v>
      </c>
      <c r="D137" s="129" t="s">
        <v>289</v>
      </c>
      <c r="E137" s="128" t="s">
        <v>153</v>
      </c>
      <c r="F137" s="128" t="s">
        <v>154</v>
      </c>
      <c r="G137" s="128" t="s">
        <v>423</v>
      </c>
      <c r="H137" s="129" t="s">
        <v>424</v>
      </c>
      <c r="I137" s="130">
        <v>45432</v>
      </c>
      <c r="J137" s="130">
        <v>45435</v>
      </c>
      <c r="K137" s="128">
        <v>528</v>
      </c>
      <c r="L137" s="128">
        <v>275</v>
      </c>
      <c r="M137" s="128">
        <v>3</v>
      </c>
      <c r="N137" s="128">
        <f t="shared" si="3"/>
        <v>825</v>
      </c>
      <c r="O137" s="131"/>
    </row>
    <row r="138" spans="1:15" s="127" customFormat="1" ht="15.6" x14ac:dyDescent="0.25">
      <c r="A138" s="128">
        <v>137</v>
      </c>
      <c r="B138" s="128" t="s">
        <v>151</v>
      </c>
      <c r="C138" s="129" t="s">
        <v>416</v>
      </c>
      <c r="D138" s="129" t="s">
        <v>290</v>
      </c>
      <c r="E138" s="128" t="s">
        <v>153</v>
      </c>
      <c r="F138" s="128" t="s">
        <v>154</v>
      </c>
      <c r="G138" s="128" t="s">
        <v>423</v>
      </c>
      <c r="H138" s="129" t="s">
        <v>424</v>
      </c>
      <c r="I138" s="130">
        <v>45432</v>
      </c>
      <c r="J138" s="130">
        <v>45435</v>
      </c>
      <c r="K138" s="128">
        <v>528</v>
      </c>
      <c r="L138" s="128">
        <v>275</v>
      </c>
      <c r="M138" s="128">
        <v>3</v>
      </c>
      <c r="N138" s="128">
        <f t="shared" si="3"/>
        <v>825</v>
      </c>
      <c r="O138" s="131"/>
    </row>
    <row r="139" spans="1:15" s="127" customFormat="1" ht="15.6" x14ac:dyDescent="0.25">
      <c r="A139" s="128">
        <v>138</v>
      </c>
      <c r="B139" s="128" t="s">
        <v>151</v>
      </c>
      <c r="C139" s="129" t="s">
        <v>412</v>
      </c>
      <c r="D139" s="129" t="s">
        <v>291</v>
      </c>
      <c r="E139" s="128" t="s">
        <v>153</v>
      </c>
      <c r="F139" s="128" t="s">
        <v>154</v>
      </c>
      <c r="G139" s="128" t="s">
        <v>423</v>
      </c>
      <c r="H139" s="129" t="s">
        <v>424</v>
      </c>
      <c r="I139" s="130">
        <v>45432</v>
      </c>
      <c r="J139" s="130">
        <v>45435</v>
      </c>
      <c r="K139" s="128">
        <v>529</v>
      </c>
      <c r="L139" s="128">
        <v>275</v>
      </c>
      <c r="M139" s="128">
        <v>3</v>
      </c>
      <c r="N139" s="128">
        <f t="shared" si="3"/>
        <v>825</v>
      </c>
      <c r="O139" s="131"/>
    </row>
    <row r="140" spans="1:15" s="127" customFormat="1" ht="15.6" x14ac:dyDescent="0.25">
      <c r="A140" s="128">
        <v>139</v>
      </c>
      <c r="B140" s="128" t="s">
        <v>151</v>
      </c>
      <c r="C140" s="129" t="s">
        <v>412</v>
      </c>
      <c r="D140" s="129" t="s">
        <v>292</v>
      </c>
      <c r="E140" s="128" t="s">
        <v>153</v>
      </c>
      <c r="F140" s="128" t="s">
        <v>154</v>
      </c>
      <c r="G140" s="128" t="s">
        <v>423</v>
      </c>
      <c r="H140" s="129" t="s">
        <v>424</v>
      </c>
      <c r="I140" s="130">
        <v>45432</v>
      </c>
      <c r="J140" s="130">
        <v>45435</v>
      </c>
      <c r="K140" s="128">
        <v>529</v>
      </c>
      <c r="L140" s="128">
        <v>275</v>
      </c>
      <c r="M140" s="128">
        <v>3</v>
      </c>
      <c r="N140" s="128">
        <f t="shared" si="3"/>
        <v>825</v>
      </c>
      <c r="O140" s="131"/>
    </row>
    <row r="141" spans="1:15" s="127" customFormat="1" ht="15.6" x14ac:dyDescent="0.25">
      <c r="A141" s="128">
        <v>140</v>
      </c>
      <c r="B141" s="128" t="s">
        <v>151</v>
      </c>
      <c r="C141" s="129" t="s">
        <v>411</v>
      </c>
      <c r="D141" s="129" t="s">
        <v>293</v>
      </c>
      <c r="E141" s="128" t="s">
        <v>153</v>
      </c>
      <c r="F141" s="128" t="s">
        <v>154</v>
      </c>
      <c r="G141" s="128" t="s">
        <v>423</v>
      </c>
      <c r="H141" s="129" t="s">
        <v>424</v>
      </c>
      <c r="I141" s="130">
        <v>45432</v>
      </c>
      <c r="J141" s="130">
        <v>45435</v>
      </c>
      <c r="K141" s="128">
        <v>530</v>
      </c>
      <c r="L141" s="128">
        <v>275</v>
      </c>
      <c r="M141" s="128">
        <v>3</v>
      </c>
      <c r="N141" s="128">
        <f t="shared" si="3"/>
        <v>825</v>
      </c>
      <c r="O141" s="131"/>
    </row>
    <row r="142" spans="1:15" s="127" customFormat="1" ht="15.6" x14ac:dyDescent="0.25">
      <c r="A142" s="128">
        <v>141</v>
      </c>
      <c r="B142" s="128" t="s">
        <v>151</v>
      </c>
      <c r="C142" s="129" t="s">
        <v>411</v>
      </c>
      <c r="D142" s="129" t="s">
        <v>294</v>
      </c>
      <c r="E142" s="128" t="s">
        <v>153</v>
      </c>
      <c r="F142" s="128" t="s">
        <v>154</v>
      </c>
      <c r="G142" s="128" t="s">
        <v>423</v>
      </c>
      <c r="H142" s="129" t="s">
        <v>424</v>
      </c>
      <c r="I142" s="130">
        <v>45432</v>
      </c>
      <c r="J142" s="130">
        <v>45435</v>
      </c>
      <c r="K142" s="128">
        <v>530</v>
      </c>
      <c r="L142" s="128">
        <v>275</v>
      </c>
      <c r="M142" s="128">
        <v>3</v>
      </c>
      <c r="N142" s="128">
        <f t="shared" si="3"/>
        <v>825</v>
      </c>
      <c r="O142" s="131"/>
    </row>
    <row r="143" spans="1:15" s="127" customFormat="1" ht="15.6" x14ac:dyDescent="0.25">
      <c r="A143" s="128">
        <v>142</v>
      </c>
      <c r="B143" s="128" t="s">
        <v>151</v>
      </c>
      <c r="C143" s="129" t="s">
        <v>411</v>
      </c>
      <c r="D143" s="129" t="s">
        <v>295</v>
      </c>
      <c r="E143" s="128" t="s">
        <v>153</v>
      </c>
      <c r="F143" s="128" t="s">
        <v>154</v>
      </c>
      <c r="G143" s="128" t="s">
        <v>423</v>
      </c>
      <c r="H143" s="129" t="s">
        <v>424</v>
      </c>
      <c r="I143" s="130">
        <v>45432</v>
      </c>
      <c r="J143" s="130">
        <v>45435</v>
      </c>
      <c r="K143" s="128">
        <v>531</v>
      </c>
      <c r="L143" s="128">
        <v>275</v>
      </c>
      <c r="M143" s="128">
        <v>3</v>
      </c>
      <c r="N143" s="128">
        <f t="shared" si="3"/>
        <v>825</v>
      </c>
      <c r="O143" s="131"/>
    </row>
    <row r="144" spans="1:15" s="127" customFormat="1" ht="15.6" x14ac:dyDescent="0.25">
      <c r="A144" s="128">
        <v>143</v>
      </c>
      <c r="B144" s="128" t="s">
        <v>151</v>
      </c>
      <c r="C144" s="129" t="s">
        <v>411</v>
      </c>
      <c r="D144" s="129" t="s">
        <v>296</v>
      </c>
      <c r="E144" s="128" t="s">
        <v>153</v>
      </c>
      <c r="F144" s="128" t="s">
        <v>154</v>
      </c>
      <c r="G144" s="128" t="s">
        <v>423</v>
      </c>
      <c r="H144" s="129" t="s">
        <v>424</v>
      </c>
      <c r="I144" s="130">
        <v>45432</v>
      </c>
      <c r="J144" s="130">
        <v>45435</v>
      </c>
      <c r="K144" s="128">
        <v>531</v>
      </c>
      <c r="L144" s="128">
        <v>275</v>
      </c>
      <c r="M144" s="128">
        <v>3</v>
      </c>
      <c r="N144" s="128">
        <f t="shared" si="3"/>
        <v>825</v>
      </c>
      <c r="O144" s="131"/>
    </row>
    <row r="145" spans="1:15" s="127" customFormat="1" ht="15.6" x14ac:dyDescent="0.25">
      <c r="A145" s="128">
        <v>144</v>
      </c>
      <c r="B145" s="128" t="s">
        <v>151</v>
      </c>
      <c r="C145" s="129" t="s">
        <v>411</v>
      </c>
      <c r="D145" s="129" t="s">
        <v>297</v>
      </c>
      <c r="E145" s="128" t="s">
        <v>153</v>
      </c>
      <c r="F145" s="128" t="s">
        <v>154</v>
      </c>
      <c r="G145" s="128" t="s">
        <v>423</v>
      </c>
      <c r="H145" s="129" t="s">
        <v>424</v>
      </c>
      <c r="I145" s="130">
        <v>45432</v>
      </c>
      <c r="J145" s="130">
        <v>45435</v>
      </c>
      <c r="K145" s="128">
        <v>532</v>
      </c>
      <c r="L145" s="128">
        <v>275</v>
      </c>
      <c r="M145" s="128">
        <v>3</v>
      </c>
      <c r="N145" s="128">
        <f t="shared" si="3"/>
        <v>825</v>
      </c>
      <c r="O145" s="131"/>
    </row>
    <row r="146" spans="1:15" s="127" customFormat="1" ht="15.6" x14ac:dyDescent="0.25">
      <c r="A146" s="128">
        <v>145</v>
      </c>
      <c r="B146" s="128" t="s">
        <v>151</v>
      </c>
      <c r="C146" s="129" t="s">
        <v>413</v>
      </c>
      <c r="D146" s="129" t="s">
        <v>298</v>
      </c>
      <c r="E146" s="128" t="s">
        <v>153</v>
      </c>
      <c r="F146" s="128" t="s">
        <v>154</v>
      </c>
      <c r="G146" s="128" t="s">
        <v>423</v>
      </c>
      <c r="H146" s="129" t="s">
        <v>424</v>
      </c>
      <c r="I146" s="130">
        <v>45432</v>
      </c>
      <c r="J146" s="130">
        <v>45435</v>
      </c>
      <c r="K146" s="128">
        <v>532</v>
      </c>
      <c r="L146" s="128">
        <v>275</v>
      </c>
      <c r="M146" s="128">
        <v>3</v>
      </c>
      <c r="N146" s="128">
        <f t="shared" si="3"/>
        <v>825</v>
      </c>
      <c r="O146" s="131"/>
    </row>
    <row r="147" spans="1:15" s="127" customFormat="1" ht="15.6" x14ac:dyDescent="0.25">
      <c r="A147" s="128">
        <v>146</v>
      </c>
      <c r="B147" s="128" t="s">
        <v>151</v>
      </c>
      <c r="C147" s="129" t="s">
        <v>413</v>
      </c>
      <c r="D147" s="129" t="s">
        <v>299</v>
      </c>
      <c r="E147" s="128" t="s">
        <v>153</v>
      </c>
      <c r="F147" s="128" t="s">
        <v>154</v>
      </c>
      <c r="G147" s="128" t="s">
        <v>423</v>
      </c>
      <c r="H147" s="129" t="s">
        <v>424</v>
      </c>
      <c r="I147" s="130">
        <v>45432</v>
      </c>
      <c r="J147" s="130">
        <v>45435</v>
      </c>
      <c r="K147" s="128">
        <v>533</v>
      </c>
      <c r="L147" s="128">
        <v>275</v>
      </c>
      <c r="M147" s="128">
        <v>3</v>
      </c>
      <c r="N147" s="128">
        <f t="shared" si="3"/>
        <v>825</v>
      </c>
      <c r="O147" s="131"/>
    </row>
    <row r="148" spans="1:15" s="127" customFormat="1" ht="15.6" x14ac:dyDescent="0.25">
      <c r="A148" s="128">
        <v>147</v>
      </c>
      <c r="B148" s="128" t="s">
        <v>151</v>
      </c>
      <c r="C148" s="129" t="s">
        <v>413</v>
      </c>
      <c r="D148" s="129" t="s">
        <v>300</v>
      </c>
      <c r="E148" s="128" t="s">
        <v>153</v>
      </c>
      <c r="F148" s="128" t="s">
        <v>154</v>
      </c>
      <c r="G148" s="128" t="s">
        <v>423</v>
      </c>
      <c r="H148" s="129" t="s">
        <v>424</v>
      </c>
      <c r="I148" s="130">
        <v>45432</v>
      </c>
      <c r="J148" s="130">
        <v>45435</v>
      </c>
      <c r="K148" s="128">
        <v>533</v>
      </c>
      <c r="L148" s="128">
        <v>275</v>
      </c>
      <c r="M148" s="128">
        <v>3</v>
      </c>
      <c r="N148" s="128">
        <f t="shared" si="3"/>
        <v>825</v>
      </c>
      <c r="O148" s="131"/>
    </row>
    <row r="149" spans="1:15" s="127" customFormat="1" ht="15.6" x14ac:dyDescent="0.25">
      <c r="A149" s="128">
        <v>148</v>
      </c>
      <c r="B149" s="128" t="s">
        <v>151</v>
      </c>
      <c r="C149" s="129" t="s">
        <v>418</v>
      </c>
      <c r="D149" s="129" t="s">
        <v>301</v>
      </c>
      <c r="E149" s="128" t="s">
        <v>153</v>
      </c>
      <c r="F149" s="128" t="s">
        <v>154</v>
      </c>
      <c r="G149" s="128" t="s">
        <v>423</v>
      </c>
      <c r="H149" s="129" t="s">
        <v>424</v>
      </c>
      <c r="I149" s="130">
        <v>45432</v>
      </c>
      <c r="J149" s="130">
        <v>45435</v>
      </c>
      <c r="K149" s="128">
        <v>534</v>
      </c>
      <c r="L149" s="128">
        <v>275</v>
      </c>
      <c r="M149" s="128">
        <v>3</v>
      </c>
      <c r="N149" s="128">
        <f t="shared" si="3"/>
        <v>825</v>
      </c>
      <c r="O149" s="131"/>
    </row>
    <row r="150" spans="1:15" s="127" customFormat="1" ht="15.6" x14ac:dyDescent="0.25">
      <c r="A150" s="128">
        <v>149</v>
      </c>
      <c r="B150" s="128" t="s">
        <v>151</v>
      </c>
      <c r="C150" s="129" t="s">
        <v>418</v>
      </c>
      <c r="D150" s="129" t="s">
        <v>302</v>
      </c>
      <c r="E150" s="128" t="s">
        <v>153</v>
      </c>
      <c r="F150" s="128" t="s">
        <v>154</v>
      </c>
      <c r="G150" s="128" t="s">
        <v>423</v>
      </c>
      <c r="H150" s="129" t="s">
        <v>424</v>
      </c>
      <c r="I150" s="130">
        <v>45432</v>
      </c>
      <c r="J150" s="130">
        <v>45435</v>
      </c>
      <c r="K150" s="128">
        <v>534</v>
      </c>
      <c r="L150" s="128">
        <v>275</v>
      </c>
      <c r="M150" s="128">
        <v>3</v>
      </c>
      <c r="N150" s="128">
        <f t="shared" si="3"/>
        <v>825</v>
      </c>
      <c r="O150" s="131"/>
    </row>
    <row r="151" spans="1:15" s="127" customFormat="1" ht="15.6" x14ac:dyDescent="0.25">
      <c r="A151" s="128">
        <v>150</v>
      </c>
      <c r="B151" s="128" t="s">
        <v>151</v>
      </c>
      <c r="C151" s="129" t="s">
        <v>416</v>
      </c>
      <c r="D151" s="129" t="s">
        <v>303</v>
      </c>
      <c r="E151" s="128" t="s">
        <v>153</v>
      </c>
      <c r="F151" s="128" t="s">
        <v>154</v>
      </c>
      <c r="G151" s="128" t="s">
        <v>423</v>
      </c>
      <c r="H151" s="129" t="s">
        <v>424</v>
      </c>
      <c r="I151" s="130">
        <v>45432</v>
      </c>
      <c r="J151" s="130">
        <v>45435</v>
      </c>
      <c r="K151" s="128">
        <v>535</v>
      </c>
      <c r="L151" s="128">
        <v>275</v>
      </c>
      <c r="M151" s="128">
        <v>3</v>
      </c>
      <c r="N151" s="128">
        <f t="shared" si="3"/>
        <v>825</v>
      </c>
      <c r="O151" s="131"/>
    </row>
    <row r="152" spans="1:15" s="127" customFormat="1" ht="15.6" x14ac:dyDescent="0.25">
      <c r="A152" s="128">
        <v>151</v>
      </c>
      <c r="B152" s="128" t="s">
        <v>151</v>
      </c>
      <c r="C152" s="129" t="s">
        <v>416</v>
      </c>
      <c r="D152" s="129" t="s">
        <v>304</v>
      </c>
      <c r="E152" s="128" t="s">
        <v>153</v>
      </c>
      <c r="F152" s="128" t="s">
        <v>154</v>
      </c>
      <c r="G152" s="128" t="s">
        <v>423</v>
      </c>
      <c r="H152" s="129" t="s">
        <v>424</v>
      </c>
      <c r="I152" s="130">
        <v>45432</v>
      </c>
      <c r="J152" s="130">
        <v>45435</v>
      </c>
      <c r="K152" s="128">
        <v>535</v>
      </c>
      <c r="L152" s="128">
        <v>275</v>
      </c>
      <c r="M152" s="128">
        <v>3</v>
      </c>
      <c r="N152" s="128">
        <f t="shared" si="3"/>
        <v>825</v>
      </c>
      <c r="O152" s="131"/>
    </row>
    <row r="153" spans="1:15" s="127" customFormat="1" ht="15.6" x14ac:dyDescent="0.25">
      <c r="A153" s="128">
        <v>152</v>
      </c>
      <c r="B153" s="128" t="s">
        <v>151</v>
      </c>
      <c r="C153" s="129" t="s">
        <v>417</v>
      </c>
      <c r="D153" s="129" t="s">
        <v>305</v>
      </c>
      <c r="E153" s="128" t="s">
        <v>153</v>
      </c>
      <c r="F153" s="128" t="s">
        <v>154</v>
      </c>
      <c r="G153" s="128" t="s">
        <v>423</v>
      </c>
      <c r="H153" s="129" t="s">
        <v>424</v>
      </c>
      <c r="I153" s="130">
        <v>45432</v>
      </c>
      <c r="J153" s="130">
        <v>45435</v>
      </c>
      <c r="K153" s="128">
        <v>536</v>
      </c>
      <c r="L153" s="128">
        <v>275</v>
      </c>
      <c r="M153" s="128">
        <v>3</v>
      </c>
      <c r="N153" s="128">
        <f t="shared" si="3"/>
        <v>825</v>
      </c>
      <c r="O153" s="131"/>
    </row>
    <row r="154" spans="1:15" s="127" customFormat="1" ht="15.6" x14ac:dyDescent="0.25">
      <c r="A154" s="128">
        <v>153</v>
      </c>
      <c r="B154" s="128" t="s">
        <v>151</v>
      </c>
      <c r="C154" s="129" t="s">
        <v>417</v>
      </c>
      <c r="D154" s="129" t="s">
        <v>306</v>
      </c>
      <c r="E154" s="128" t="s">
        <v>153</v>
      </c>
      <c r="F154" s="128" t="s">
        <v>154</v>
      </c>
      <c r="G154" s="128" t="s">
        <v>423</v>
      </c>
      <c r="H154" s="129" t="s">
        <v>424</v>
      </c>
      <c r="I154" s="130">
        <v>45432</v>
      </c>
      <c r="J154" s="130">
        <v>45435</v>
      </c>
      <c r="K154" s="128">
        <v>536</v>
      </c>
      <c r="L154" s="128">
        <v>275</v>
      </c>
      <c r="M154" s="128">
        <v>3</v>
      </c>
      <c r="N154" s="128">
        <f t="shared" si="3"/>
        <v>825</v>
      </c>
      <c r="O154" s="131"/>
    </row>
    <row r="155" spans="1:15" s="127" customFormat="1" ht="15.6" x14ac:dyDescent="0.25">
      <c r="A155" s="128">
        <v>154</v>
      </c>
      <c r="B155" s="128" t="s">
        <v>151</v>
      </c>
      <c r="C155" s="129" t="s">
        <v>416</v>
      </c>
      <c r="D155" s="129" t="s">
        <v>307</v>
      </c>
      <c r="E155" s="128" t="s">
        <v>153</v>
      </c>
      <c r="F155" s="128" t="s">
        <v>154</v>
      </c>
      <c r="G155" s="128" t="s">
        <v>423</v>
      </c>
      <c r="H155" s="129" t="s">
        <v>424</v>
      </c>
      <c r="I155" s="130">
        <v>45432</v>
      </c>
      <c r="J155" s="130">
        <v>45435</v>
      </c>
      <c r="K155" s="128">
        <v>538</v>
      </c>
      <c r="L155" s="128">
        <v>275</v>
      </c>
      <c r="M155" s="128">
        <v>3</v>
      </c>
      <c r="N155" s="128">
        <f t="shared" si="3"/>
        <v>825</v>
      </c>
      <c r="O155" s="131"/>
    </row>
    <row r="156" spans="1:15" s="127" customFormat="1" ht="15.6" x14ac:dyDescent="0.25">
      <c r="A156" s="128">
        <v>155</v>
      </c>
      <c r="B156" s="128" t="s">
        <v>151</v>
      </c>
      <c r="C156" s="129" t="s">
        <v>416</v>
      </c>
      <c r="D156" s="129" t="s">
        <v>308</v>
      </c>
      <c r="E156" s="128" t="s">
        <v>153</v>
      </c>
      <c r="F156" s="128" t="s">
        <v>154</v>
      </c>
      <c r="G156" s="128" t="s">
        <v>423</v>
      </c>
      <c r="H156" s="129" t="s">
        <v>424</v>
      </c>
      <c r="I156" s="130">
        <v>45432</v>
      </c>
      <c r="J156" s="130">
        <v>45435</v>
      </c>
      <c r="K156" s="128">
        <v>538</v>
      </c>
      <c r="L156" s="128">
        <v>275</v>
      </c>
      <c r="M156" s="128">
        <v>3</v>
      </c>
      <c r="N156" s="128">
        <f t="shared" si="3"/>
        <v>825</v>
      </c>
      <c r="O156" s="131"/>
    </row>
    <row r="157" spans="1:15" s="127" customFormat="1" ht="15.6" x14ac:dyDescent="0.25">
      <c r="A157" s="128">
        <v>156</v>
      </c>
      <c r="B157" s="128" t="s">
        <v>151</v>
      </c>
      <c r="C157" s="129" t="s">
        <v>418</v>
      </c>
      <c r="D157" s="129" t="s">
        <v>309</v>
      </c>
      <c r="E157" s="128" t="s">
        <v>153</v>
      </c>
      <c r="F157" s="128" t="s">
        <v>154</v>
      </c>
      <c r="G157" s="128" t="s">
        <v>423</v>
      </c>
      <c r="H157" s="129" t="s">
        <v>424</v>
      </c>
      <c r="I157" s="130">
        <v>45432</v>
      </c>
      <c r="J157" s="130">
        <v>45435</v>
      </c>
      <c r="K157" s="128">
        <v>539</v>
      </c>
      <c r="L157" s="128">
        <v>275</v>
      </c>
      <c r="M157" s="128">
        <v>3</v>
      </c>
      <c r="N157" s="128">
        <f t="shared" si="3"/>
        <v>825</v>
      </c>
      <c r="O157" s="131"/>
    </row>
    <row r="158" spans="1:15" s="127" customFormat="1" ht="15.6" x14ac:dyDescent="0.25">
      <c r="A158" s="128">
        <v>157</v>
      </c>
      <c r="B158" s="128" t="s">
        <v>151</v>
      </c>
      <c r="C158" s="129" t="s">
        <v>418</v>
      </c>
      <c r="D158" s="129" t="s">
        <v>310</v>
      </c>
      <c r="E158" s="128" t="s">
        <v>153</v>
      </c>
      <c r="F158" s="128" t="s">
        <v>154</v>
      </c>
      <c r="G158" s="128" t="s">
        <v>423</v>
      </c>
      <c r="H158" s="129" t="s">
        <v>424</v>
      </c>
      <c r="I158" s="130">
        <v>45432</v>
      </c>
      <c r="J158" s="130">
        <v>45435</v>
      </c>
      <c r="K158" s="128">
        <v>539</v>
      </c>
      <c r="L158" s="128">
        <v>275</v>
      </c>
      <c r="M158" s="128">
        <v>3</v>
      </c>
      <c r="N158" s="128">
        <f t="shared" si="3"/>
        <v>825</v>
      </c>
      <c r="O158" s="131"/>
    </row>
    <row r="159" spans="1:15" s="127" customFormat="1" ht="15.6" x14ac:dyDescent="0.25">
      <c r="A159" s="128">
        <v>158</v>
      </c>
      <c r="B159" s="128" t="s">
        <v>151</v>
      </c>
      <c r="C159" s="129" t="s">
        <v>418</v>
      </c>
      <c r="D159" s="129" t="s">
        <v>311</v>
      </c>
      <c r="E159" s="128" t="s">
        <v>153</v>
      </c>
      <c r="F159" s="128" t="s">
        <v>154</v>
      </c>
      <c r="G159" s="128" t="s">
        <v>423</v>
      </c>
      <c r="H159" s="129" t="s">
        <v>424</v>
      </c>
      <c r="I159" s="130">
        <v>45432</v>
      </c>
      <c r="J159" s="130">
        <v>45435</v>
      </c>
      <c r="K159" s="128">
        <v>540</v>
      </c>
      <c r="L159" s="128">
        <v>275</v>
      </c>
      <c r="M159" s="128">
        <v>3</v>
      </c>
      <c r="N159" s="128">
        <f t="shared" si="3"/>
        <v>825</v>
      </c>
      <c r="O159" s="131"/>
    </row>
    <row r="160" spans="1:15" s="127" customFormat="1" ht="15.6" x14ac:dyDescent="0.25">
      <c r="A160" s="128">
        <v>159</v>
      </c>
      <c r="B160" s="128" t="s">
        <v>151</v>
      </c>
      <c r="C160" s="129" t="s">
        <v>418</v>
      </c>
      <c r="D160" s="129" t="s">
        <v>312</v>
      </c>
      <c r="E160" s="128" t="s">
        <v>153</v>
      </c>
      <c r="F160" s="128" t="s">
        <v>154</v>
      </c>
      <c r="G160" s="128" t="s">
        <v>423</v>
      </c>
      <c r="H160" s="129" t="s">
        <v>424</v>
      </c>
      <c r="I160" s="130">
        <v>45432</v>
      </c>
      <c r="J160" s="130">
        <v>45435</v>
      </c>
      <c r="K160" s="128">
        <v>540</v>
      </c>
      <c r="L160" s="128">
        <v>275</v>
      </c>
      <c r="M160" s="128">
        <v>3</v>
      </c>
      <c r="N160" s="128">
        <f t="shared" si="3"/>
        <v>825</v>
      </c>
      <c r="O160" s="131"/>
    </row>
    <row r="161" spans="1:15" s="127" customFormat="1" ht="15.6" x14ac:dyDescent="0.25">
      <c r="A161" s="128">
        <v>160</v>
      </c>
      <c r="B161" s="128" t="s">
        <v>151</v>
      </c>
      <c r="C161" s="129" t="s">
        <v>416</v>
      </c>
      <c r="D161" s="129" t="s">
        <v>313</v>
      </c>
      <c r="E161" s="128" t="s">
        <v>153</v>
      </c>
      <c r="F161" s="128" t="s">
        <v>154</v>
      </c>
      <c r="G161" s="128" t="s">
        <v>423</v>
      </c>
      <c r="H161" s="129" t="s">
        <v>424</v>
      </c>
      <c r="I161" s="130">
        <v>45432</v>
      </c>
      <c r="J161" s="130">
        <v>45435</v>
      </c>
      <c r="K161" s="128">
        <v>541</v>
      </c>
      <c r="L161" s="128">
        <v>275</v>
      </c>
      <c r="M161" s="128">
        <v>3</v>
      </c>
      <c r="N161" s="128">
        <f t="shared" si="3"/>
        <v>825</v>
      </c>
      <c r="O161" s="131"/>
    </row>
    <row r="162" spans="1:15" s="127" customFormat="1" ht="15.6" x14ac:dyDescent="0.25">
      <c r="A162" s="128">
        <v>161</v>
      </c>
      <c r="B162" s="128" t="s">
        <v>151</v>
      </c>
      <c r="C162" s="129" t="s">
        <v>416</v>
      </c>
      <c r="D162" s="129" t="s">
        <v>314</v>
      </c>
      <c r="E162" s="128" t="s">
        <v>153</v>
      </c>
      <c r="F162" s="128" t="s">
        <v>154</v>
      </c>
      <c r="G162" s="128" t="s">
        <v>423</v>
      </c>
      <c r="H162" s="129" t="s">
        <v>424</v>
      </c>
      <c r="I162" s="130">
        <v>45432</v>
      </c>
      <c r="J162" s="130">
        <v>45435</v>
      </c>
      <c r="K162" s="128">
        <v>541</v>
      </c>
      <c r="L162" s="128">
        <v>275</v>
      </c>
      <c r="M162" s="128">
        <v>3</v>
      </c>
      <c r="N162" s="128">
        <f t="shared" si="3"/>
        <v>825</v>
      </c>
      <c r="O162" s="131"/>
    </row>
    <row r="163" spans="1:15" s="127" customFormat="1" ht="15.6" x14ac:dyDescent="0.25">
      <c r="A163" s="128">
        <v>162</v>
      </c>
      <c r="B163" s="128" t="s">
        <v>151</v>
      </c>
      <c r="C163" s="129" t="s">
        <v>411</v>
      </c>
      <c r="D163" s="129" t="s">
        <v>315</v>
      </c>
      <c r="E163" s="128" t="s">
        <v>153</v>
      </c>
      <c r="F163" s="128" t="s">
        <v>154</v>
      </c>
      <c r="G163" s="128" t="s">
        <v>423</v>
      </c>
      <c r="H163" s="129" t="s">
        <v>424</v>
      </c>
      <c r="I163" s="130">
        <v>45432</v>
      </c>
      <c r="J163" s="130">
        <v>45435</v>
      </c>
      <c r="K163" s="128">
        <v>542</v>
      </c>
      <c r="L163" s="128">
        <v>275</v>
      </c>
      <c r="M163" s="128">
        <v>3</v>
      </c>
      <c r="N163" s="128">
        <f t="shared" si="3"/>
        <v>825</v>
      </c>
      <c r="O163" s="131"/>
    </row>
    <row r="164" spans="1:15" s="127" customFormat="1" ht="15.6" x14ac:dyDescent="0.25">
      <c r="A164" s="128">
        <v>163</v>
      </c>
      <c r="B164" s="128" t="s">
        <v>151</v>
      </c>
      <c r="C164" s="129" t="s">
        <v>411</v>
      </c>
      <c r="D164" s="129" t="s">
        <v>316</v>
      </c>
      <c r="E164" s="128" t="s">
        <v>153</v>
      </c>
      <c r="F164" s="128" t="s">
        <v>154</v>
      </c>
      <c r="G164" s="128" t="s">
        <v>423</v>
      </c>
      <c r="H164" s="129" t="s">
        <v>424</v>
      </c>
      <c r="I164" s="130">
        <v>45432</v>
      </c>
      <c r="J164" s="130">
        <v>45435</v>
      </c>
      <c r="K164" s="128">
        <v>542</v>
      </c>
      <c r="L164" s="128">
        <v>275</v>
      </c>
      <c r="M164" s="128">
        <v>3</v>
      </c>
      <c r="N164" s="128">
        <f t="shared" si="3"/>
        <v>825</v>
      </c>
      <c r="O164" s="131"/>
    </row>
    <row r="165" spans="1:15" s="127" customFormat="1" ht="15.6" x14ac:dyDescent="0.25">
      <c r="A165" s="128">
        <v>164</v>
      </c>
      <c r="B165" s="128" t="s">
        <v>151</v>
      </c>
      <c r="C165" s="129" t="s">
        <v>417</v>
      </c>
      <c r="D165" s="129" t="s">
        <v>317</v>
      </c>
      <c r="E165" s="128" t="s">
        <v>153</v>
      </c>
      <c r="F165" s="128" t="s">
        <v>154</v>
      </c>
      <c r="G165" s="128" t="s">
        <v>423</v>
      </c>
      <c r="H165" s="129" t="s">
        <v>424</v>
      </c>
      <c r="I165" s="130">
        <v>45432</v>
      </c>
      <c r="J165" s="130">
        <v>45435</v>
      </c>
      <c r="K165" s="128">
        <v>543</v>
      </c>
      <c r="L165" s="128">
        <v>275</v>
      </c>
      <c r="M165" s="128">
        <v>3</v>
      </c>
      <c r="N165" s="128">
        <f t="shared" si="3"/>
        <v>825</v>
      </c>
      <c r="O165" s="131"/>
    </row>
    <row r="166" spans="1:15" s="127" customFormat="1" ht="15.6" x14ac:dyDescent="0.25">
      <c r="A166" s="128">
        <v>165</v>
      </c>
      <c r="B166" s="128" t="s">
        <v>151</v>
      </c>
      <c r="C166" s="129" t="s">
        <v>417</v>
      </c>
      <c r="D166" s="129" t="s">
        <v>318</v>
      </c>
      <c r="E166" s="128" t="s">
        <v>153</v>
      </c>
      <c r="F166" s="128" t="s">
        <v>154</v>
      </c>
      <c r="G166" s="128" t="s">
        <v>423</v>
      </c>
      <c r="H166" s="129" t="s">
        <v>424</v>
      </c>
      <c r="I166" s="130">
        <v>45432</v>
      </c>
      <c r="J166" s="130">
        <v>45435</v>
      </c>
      <c r="K166" s="128">
        <v>543</v>
      </c>
      <c r="L166" s="128">
        <v>275</v>
      </c>
      <c r="M166" s="128">
        <v>3</v>
      </c>
      <c r="N166" s="128">
        <f t="shared" si="3"/>
        <v>825</v>
      </c>
      <c r="O166" s="131"/>
    </row>
    <row r="167" spans="1:15" s="127" customFormat="1" ht="15.6" x14ac:dyDescent="0.25">
      <c r="A167" s="128">
        <v>166</v>
      </c>
      <c r="B167" s="128" t="s">
        <v>151</v>
      </c>
      <c r="C167" s="129" t="s">
        <v>411</v>
      </c>
      <c r="D167" s="129" t="s">
        <v>319</v>
      </c>
      <c r="E167" s="128" t="s">
        <v>153</v>
      </c>
      <c r="F167" s="128" t="s">
        <v>154</v>
      </c>
      <c r="G167" s="128" t="s">
        <v>423</v>
      </c>
      <c r="H167" s="129" t="s">
        <v>424</v>
      </c>
      <c r="I167" s="130">
        <v>45432</v>
      </c>
      <c r="J167" s="130">
        <v>45435</v>
      </c>
      <c r="K167" s="128">
        <v>544</v>
      </c>
      <c r="L167" s="128">
        <v>275</v>
      </c>
      <c r="M167" s="128">
        <v>3</v>
      </c>
      <c r="N167" s="128">
        <f t="shared" si="3"/>
        <v>825</v>
      </c>
      <c r="O167" s="131"/>
    </row>
    <row r="168" spans="1:15" s="127" customFormat="1" ht="15.6" x14ac:dyDescent="0.25">
      <c r="A168" s="128">
        <v>167</v>
      </c>
      <c r="B168" s="128" t="s">
        <v>151</v>
      </c>
      <c r="C168" s="129" t="s">
        <v>411</v>
      </c>
      <c r="D168" s="129" t="s">
        <v>320</v>
      </c>
      <c r="E168" s="128" t="s">
        <v>153</v>
      </c>
      <c r="F168" s="128" t="s">
        <v>154</v>
      </c>
      <c r="G168" s="128" t="s">
        <v>423</v>
      </c>
      <c r="H168" s="129" t="s">
        <v>424</v>
      </c>
      <c r="I168" s="130">
        <v>45432</v>
      </c>
      <c r="J168" s="130">
        <v>45435</v>
      </c>
      <c r="K168" s="128">
        <v>544</v>
      </c>
      <c r="L168" s="128">
        <v>275</v>
      </c>
      <c r="M168" s="128">
        <v>3</v>
      </c>
      <c r="N168" s="128">
        <f t="shared" si="3"/>
        <v>825</v>
      </c>
      <c r="O168" s="131"/>
    </row>
    <row r="169" spans="1:15" s="127" customFormat="1" ht="15.6" x14ac:dyDescent="0.25">
      <c r="A169" s="128">
        <v>168</v>
      </c>
      <c r="B169" s="128" t="s">
        <v>151</v>
      </c>
      <c r="C169" s="129" t="s">
        <v>416</v>
      </c>
      <c r="D169" s="129" t="s">
        <v>321</v>
      </c>
      <c r="E169" s="128" t="s">
        <v>153</v>
      </c>
      <c r="F169" s="128" t="s">
        <v>154</v>
      </c>
      <c r="G169" s="128" t="s">
        <v>423</v>
      </c>
      <c r="H169" s="129" t="s">
        <v>424</v>
      </c>
      <c r="I169" s="130">
        <v>45432</v>
      </c>
      <c r="J169" s="130">
        <v>45435</v>
      </c>
      <c r="K169" s="128">
        <v>601</v>
      </c>
      <c r="L169" s="128">
        <v>275</v>
      </c>
      <c r="M169" s="128">
        <v>3</v>
      </c>
      <c r="N169" s="128">
        <f t="shared" si="3"/>
        <v>825</v>
      </c>
      <c r="O169" s="131"/>
    </row>
    <row r="170" spans="1:15" s="127" customFormat="1" ht="15.6" x14ac:dyDescent="0.25">
      <c r="A170" s="128">
        <v>169</v>
      </c>
      <c r="B170" s="128" t="s">
        <v>151</v>
      </c>
      <c r="C170" s="129" t="s">
        <v>416</v>
      </c>
      <c r="D170" s="129" t="s">
        <v>322</v>
      </c>
      <c r="E170" s="128" t="s">
        <v>153</v>
      </c>
      <c r="F170" s="128" t="s">
        <v>154</v>
      </c>
      <c r="G170" s="128" t="s">
        <v>423</v>
      </c>
      <c r="H170" s="129" t="s">
        <v>424</v>
      </c>
      <c r="I170" s="130">
        <v>45432</v>
      </c>
      <c r="J170" s="130">
        <v>45435</v>
      </c>
      <c r="K170" s="128">
        <v>601</v>
      </c>
      <c r="L170" s="128">
        <v>275</v>
      </c>
      <c r="M170" s="128">
        <v>3</v>
      </c>
      <c r="N170" s="128">
        <f t="shared" si="3"/>
        <v>825</v>
      </c>
      <c r="O170" s="131"/>
    </row>
    <row r="171" spans="1:15" s="127" customFormat="1" ht="15.6" x14ac:dyDescent="0.25">
      <c r="A171" s="128">
        <v>170</v>
      </c>
      <c r="B171" s="128" t="s">
        <v>151</v>
      </c>
      <c r="C171" s="129" t="s">
        <v>416</v>
      </c>
      <c r="D171" s="129" t="s">
        <v>323</v>
      </c>
      <c r="E171" s="128" t="s">
        <v>153</v>
      </c>
      <c r="F171" s="128" t="s">
        <v>154</v>
      </c>
      <c r="G171" s="128" t="s">
        <v>423</v>
      </c>
      <c r="H171" s="129" t="s">
        <v>424</v>
      </c>
      <c r="I171" s="130">
        <v>45432</v>
      </c>
      <c r="J171" s="130">
        <v>45435</v>
      </c>
      <c r="K171" s="128">
        <v>602</v>
      </c>
      <c r="L171" s="128">
        <v>275</v>
      </c>
      <c r="M171" s="128">
        <v>3</v>
      </c>
      <c r="N171" s="128">
        <f t="shared" si="3"/>
        <v>825</v>
      </c>
      <c r="O171" s="131"/>
    </row>
    <row r="172" spans="1:15" s="127" customFormat="1" ht="15.6" x14ac:dyDescent="0.25">
      <c r="A172" s="128">
        <v>171</v>
      </c>
      <c r="B172" s="128" t="s">
        <v>151</v>
      </c>
      <c r="C172" s="129" t="s">
        <v>416</v>
      </c>
      <c r="D172" s="129" t="s">
        <v>324</v>
      </c>
      <c r="E172" s="128" t="s">
        <v>153</v>
      </c>
      <c r="F172" s="128" t="s">
        <v>154</v>
      </c>
      <c r="G172" s="128" t="s">
        <v>423</v>
      </c>
      <c r="H172" s="129" t="s">
        <v>424</v>
      </c>
      <c r="I172" s="130">
        <v>45432</v>
      </c>
      <c r="J172" s="130">
        <v>45435</v>
      </c>
      <c r="K172" s="128">
        <v>602</v>
      </c>
      <c r="L172" s="128">
        <v>275</v>
      </c>
      <c r="M172" s="128">
        <v>3</v>
      </c>
      <c r="N172" s="128">
        <f t="shared" si="3"/>
        <v>825</v>
      </c>
      <c r="O172" s="131"/>
    </row>
    <row r="173" spans="1:15" s="127" customFormat="1" ht="15.6" x14ac:dyDescent="0.25">
      <c r="A173" s="128">
        <v>172</v>
      </c>
      <c r="B173" s="128" t="s">
        <v>151</v>
      </c>
      <c r="C173" s="129" t="s">
        <v>416</v>
      </c>
      <c r="D173" s="129" t="s">
        <v>259</v>
      </c>
      <c r="E173" s="128" t="s">
        <v>153</v>
      </c>
      <c r="F173" s="128" t="s">
        <v>154</v>
      </c>
      <c r="G173" s="128" t="s">
        <v>423</v>
      </c>
      <c r="H173" s="129" t="s">
        <v>424</v>
      </c>
      <c r="I173" s="130">
        <v>45432</v>
      </c>
      <c r="J173" s="130">
        <v>45435</v>
      </c>
      <c r="K173" s="128">
        <v>603</v>
      </c>
      <c r="L173" s="128">
        <v>275</v>
      </c>
      <c r="M173" s="128">
        <v>3</v>
      </c>
      <c r="N173" s="128">
        <f t="shared" si="3"/>
        <v>825</v>
      </c>
      <c r="O173" s="131"/>
    </row>
    <row r="174" spans="1:15" s="127" customFormat="1" ht="15.6" x14ac:dyDescent="0.25">
      <c r="A174" s="128">
        <v>173</v>
      </c>
      <c r="B174" s="128" t="s">
        <v>151</v>
      </c>
      <c r="C174" s="129" t="s">
        <v>416</v>
      </c>
      <c r="D174" s="129" t="s">
        <v>325</v>
      </c>
      <c r="E174" s="128" t="s">
        <v>153</v>
      </c>
      <c r="F174" s="128" t="s">
        <v>154</v>
      </c>
      <c r="G174" s="128" t="s">
        <v>423</v>
      </c>
      <c r="H174" s="129" t="s">
        <v>424</v>
      </c>
      <c r="I174" s="130">
        <v>45432</v>
      </c>
      <c r="J174" s="130">
        <v>45435</v>
      </c>
      <c r="K174" s="128">
        <v>603</v>
      </c>
      <c r="L174" s="128">
        <v>275</v>
      </c>
      <c r="M174" s="128">
        <v>3</v>
      </c>
      <c r="N174" s="128">
        <f t="shared" si="3"/>
        <v>825</v>
      </c>
      <c r="O174" s="131"/>
    </row>
    <row r="175" spans="1:15" s="127" customFormat="1" ht="15.6" x14ac:dyDescent="0.25">
      <c r="A175" s="128">
        <v>174</v>
      </c>
      <c r="B175" s="128" t="s">
        <v>151</v>
      </c>
      <c r="C175" s="129" t="s">
        <v>417</v>
      </c>
      <c r="D175" s="129" t="s">
        <v>326</v>
      </c>
      <c r="E175" s="128" t="s">
        <v>153</v>
      </c>
      <c r="F175" s="128" t="s">
        <v>154</v>
      </c>
      <c r="G175" s="128" t="s">
        <v>423</v>
      </c>
      <c r="H175" s="129" t="s">
        <v>424</v>
      </c>
      <c r="I175" s="130">
        <v>45432</v>
      </c>
      <c r="J175" s="130">
        <v>45435</v>
      </c>
      <c r="K175" s="128">
        <v>604</v>
      </c>
      <c r="L175" s="128">
        <v>275</v>
      </c>
      <c r="M175" s="128">
        <v>3</v>
      </c>
      <c r="N175" s="128">
        <f t="shared" si="3"/>
        <v>825</v>
      </c>
      <c r="O175" s="131"/>
    </row>
    <row r="176" spans="1:15" s="127" customFormat="1" ht="15.6" x14ac:dyDescent="0.25">
      <c r="A176" s="128">
        <v>175</v>
      </c>
      <c r="B176" s="128" t="s">
        <v>151</v>
      </c>
      <c r="C176" s="129" t="s">
        <v>417</v>
      </c>
      <c r="D176" s="129" t="s">
        <v>327</v>
      </c>
      <c r="E176" s="128" t="s">
        <v>153</v>
      </c>
      <c r="F176" s="128" t="s">
        <v>154</v>
      </c>
      <c r="G176" s="128" t="s">
        <v>423</v>
      </c>
      <c r="H176" s="129" t="s">
        <v>424</v>
      </c>
      <c r="I176" s="130">
        <v>45432</v>
      </c>
      <c r="J176" s="130">
        <v>45435</v>
      </c>
      <c r="K176" s="128">
        <v>604</v>
      </c>
      <c r="L176" s="128">
        <v>275</v>
      </c>
      <c r="M176" s="128">
        <v>3</v>
      </c>
      <c r="N176" s="128">
        <f t="shared" si="3"/>
        <v>825</v>
      </c>
      <c r="O176" s="131"/>
    </row>
    <row r="177" spans="1:15" s="127" customFormat="1" ht="15.6" x14ac:dyDescent="0.25">
      <c r="A177" s="128">
        <v>176</v>
      </c>
      <c r="B177" s="128" t="s">
        <v>151</v>
      </c>
      <c r="C177" s="129" t="s">
        <v>413</v>
      </c>
      <c r="D177" s="129" t="s">
        <v>328</v>
      </c>
      <c r="E177" s="128" t="s">
        <v>153</v>
      </c>
      <c r="F177" s="128" t="s">
        <v>154</v>
      </c>
      <c r="G177" s="128" t="s">
        <v>423</v>
      </c>
      <c r="H177" s="129" t="s">
        <v>424</v>
      </c>
      <c r="I177" s="130">
        <v>45432</v>
      </c>
      <c r="J177" s="130">
        <v>45435</v>
      </c>
      <c r="K177" s="128">
        <v>607</v>
      </c>
      <c r="L177" s="128">
        <v>275</v>
      </c>
      <c r="M177" s="128">
        <v>3</v>
      </c>
      <c r="N177" s="128">
        <f t="shared" si="3"/>
        <v>825</v>
      </c>
      <c r="O177" s="131"/>
    </row>
    <row r="178" spans="1:15" s="127" customFormat="1" ht="15.6" x14ac:dyDescent="0.25">
      <c r="A178" s="128">
        <v>177</v>
      </c>
      <c r="B178" s="128" t="s">
        <v>151</v>
      </c>
      <c r="C178" s="129" t="s">
        <v>413</v>
      </c>
      <c r="D178" s="129" t="s">
        <v>329</v>
      </c>
      <c r="E178" s="128" t="s">
        <v>153</v>
      </c>
      <c r="F178" s="128" t="s">
        <v>154</v>
      </c>
      <c r="G178" s="128" t="s">
        <v>423</v>
      </c>
      <c r="H178" s="129" t="s">
        <v>424</v>
      </c>
      <c r="I178" s="130">
        <v>45432</v>
      </c>
      <c r="J178" s="130">
        <v>45435</v>
      </c>
      <c r="K178" s="128">
        <v>607</v>
      </c>
      <c r="L178" s="128">
        <v>275</v>
      </c>
      <c r="M178" s="128">
        <v>3</v>
      </c>
      <c r="N178" s="128">
        <f t="shared" si="3"/>
        <v>825</v>
      </c>
      <c r="O178" s="131"/>
    </row>
    <row r="179" spans="1:15" s="127" customFormat="1" ht="15.6" x14ac:dyDescent="0.25">
      <c r="A179" s="128">
        <v>178</v>
      </c>
      <c r="B179" s="128" t="s">
        <v>151</v>
      </c>
      <c r="C179" s="129" t="s">
        <v>416</v>
      </c>
      <c r="D179" s="129" t="s">
        <v>330</v>
      </c>
      <c r="E179" s="128" t="s">
        <v>153</v>
      </c>
      <c r="F179" s="128" t="s">
        <v>154</v>
      </c>
      <c r="G179" s="128" t="s">
        <v>423</v>
      </c>
      <c r="H179" s="129" t="s">
        <v>424</v>
      </c>
      <c r="I179" s="130">
        <v>45431</v>
      </c>
      <c r="J179" s="130">
        <v>45435</v>
      </c>
      <c r="K179" s="128">
        <v>610</v>
      </c>
      <c r="L179" s="128">
        <v>275</v>
      </c>
      <c r="M179" s="128">
        <v>5</v>
      </c>
      <c r="N179" s="128">
        <f t="shared" si="3"/>
        <v>1375</v>
      </c>
      <c r="O179" s="131"/>
    </row>
    <row r="180" spans="1:15" s="127" customFormat="1" ht="15.6" x14ac:dyDescent="0.25">
      <c r="A180" s="128">
        <v>179</v>
      </c>
      <c r="B180" s="128" t="s">
        <v>151</v>
      </c>
      <c r="C180" s="129" t="s">
        <v>417</v>
      </c>
      <c r="D180" s="129" t="s">
        <v>331</v>
      </c>
      <c r="E180" s="128" t="s">
        <v>153</v>
      </c>
      <c r="F180" s="128" t="s">
        <v>154</v>
      </c>
      <c r="G180" s="128" t="s">
        <v>423</v>
      </c>
      <c r="H180" s="129" t="s">
        <v>424</v>
      </c>
      <c r="I180" s="130">
        <v>45432</v>
      </c>
      <c r="J180" s="130">
        <v>45435</v>
      </c>
      <c r="K180" s="128">
        <v>610</v>
      </c>
      <c r="L180" s="128">
        <v>275</v>
      </c>
      <c r="M180" s="128">
        <v>3</v>
      </c>
      <c r="N180" s="128">
        <f t="shared" si="3"/>
        <v>825</v>
      </c>
      <c r="O180" s="131"/>
    </row>
    <row r="181" spans="1:15" s="127" customFormat="1" ht="15.6" x14ac:dyDescent="0.25">
      <c r="A181" s="128">
        <v>180</v>
      </c>
      <c r="B181" s="128" t="s">
        <v>151</v>
      </c>
      <c r="C181" s="129" t="s">
        <v>416</v>
      </c>
      <c r="D181" s="129" t="s">
        <v>332</v>
      </c>
      <c r="E181" s="128" t="s">
        <v>153</v>
      </c>
      <c r="F181" s="128" t="s">
        <v>154</v>
      </c>
      <c r="G181" s="128" t="s">
        <v>423</v>
      </c>
      <c r="H181" s="129" t="s">
        <v>424</v>
      </c>
      <c r="I181" s="130">
        <v>45431</v>
      </c>
      <c r="J181" s="130">
        <v>45435</v>
      </c>
      <c r="K181" s="128">
        <v>612</v>
      </c>
      <c r="L181" s="128">
        <v>275</v>
      </c>
      <c r="M181" s="128">
        <v>5</v>
      </c>
      <c r="N181" s="128">
        <f t="shared" si="3"/>
        <v>1375</v>
      </c>
      <c r="O181" s="131"/>
    </row>
    <row r="182" spans="1:15" s="127" customFormat="1" ht="15.6" x14ac:dyDescent="0.25">
      <c r="A182" s="128">
        <v>181</v>
      </c>
      <c r="B182" s="128" t="s">
        <v>151</v>
      </c>
      <c r="C182" s="129" t="s">
        <v>417</v>
      </c>
      <c r="D182" s="129" t="s">
        <v>333</v>
      </c>
      <c r="E182" s="128" t="s">
        <v>153</v>
      </c>
      <c r="F182" s="128" t="s">
        <v>154</v>
      </c>
      <c r="G182" s="128" t="s">
        <v>423</v>
      </c>
      <c r="H182" s="129" t="s">
        <v>424</v>
      </c>
      <c r="I182" s="130">
        <v>45432</v>
      </c>
      <c r="J182" s="130">
        <v>45435</v>
      </c>
      <c r="K182" s="128">
        <v>612</v>
      </c>
      <c r="L182" s="128">
        <v>275</v>
      </c>
      <c r="M182" s="128">
        <v>3</v>
      </c>
      <c r="N182" s="128">
        <f t="shared" si="3"/>
        <v>825</v>
      </c>
      <c r="O182" s="131"/>
    </row>
    <row r="183" spans="1:15" s="127" customFormat="1" ht="15.6" x14ac:dyDescent="0.25">
      <c r="A183" s="128">
        <v>182</v>
      </c>
      <c r="B183" s="128" t="s">
        <v>151</v>
      </c>
      <c r="C183" s="129" t="s">
        <v>418</v>
      </c>
      <c r="D183" s="129" t="s">
        <v>334</v>
      </c>
      <c r="E183" s="128" t="s">
        <v>153</v>
      </c>
      <c r="F183" s="128" t="s">
        <v>154</v>
      </c>
      <c r="G183" s="128" t="s">
        <v>423</v>
      </c>
      <c r="H183" s="129" t="s">
        <v>424</v>
      </c>
      <c r="I183" s="130">
        <v>45432</v>
      </c>
      <c r="J183" s="130">
        <v>45435</v>
      </c>
      <c r="K183" s="128">
        <v>613</v>
      </c>
      <c r="L183" s="128">
        <v>275</v>
      </c>
      <c r="M183" s="128">
        <v>3</v>
      </c>
      <c r="N183" s="128">
        <f t="shared" si="3"/>
        <v>825</v>
      </c>
      <c r="O183" s="131"/>
    </row>
    <row r="184" spans="1:15" s="127" customFormat="1" ht="15.6" x14ac:dyDescent="0.25">
      <c r="A184" s="128">
        <v>183</v>
      </c>
      <c r="B184" s="128" t="s">
        <v>151</v>
      </c>
      <c r="C184" s="129" t="s">
        <v>418</v>
      </c>
      <c r="D184" s="129" t="s">
        <v>335</v>
      </c>
      <c r="E184" s="128" t="s">
        <v>153</v>
      </c>
      <c r="F184" s="128" t="s">
        <v>154</v>
      </c>
      <c r="G184" s="128" t="s">
        <v>423</v>
      </c>
      <c r="H184" s="129" t="s">
        <v>424</v>
      </c>
      <c r="I184" s="130">
        <v>45432</v>
      </c>
      <c r="J184" s="130">
        <v>45435</v>
      </c>
      <c r="K184" s="128">
        <v>613</v>
      </c>
      <c r="L184" s="128">
        <v>275</v>
      </c>
      <c r="M184" s="128">
        <v>3</v>
      </c>
      <c r="N184" s="128">
        <f t="shared" si="3"/>
        <v>825</v>
      </c>
      <c r="O184" s="131"/>
    </row>
    <row r="185" spans="1:15" s="127" customFormat="1" ht="15.6" x14ac:dyDescent="0.25">
      <c r="A185" s="128">
        <v>184</v>
      </c>
      <c r="B185" s="128" t="s">
        <v>151</v>
      </c>
      <c r="C185" s="129" t="s">
        <v>413</v>
      </c>
      <c r="D185" s="129" t="s">
        <v>336</v>
      </c>
      <c r="E185" s="128" t="s">
        <v>153</v>
      </c>
      <c r="F185" s="128" t="s">
        <v>154</v>
      </c>
      <c r="G185" s="128" t="s">
        <v>423</v>
      </c>
      <c r="H185" s="129" t="s">
        <v>424</v>
      </c>
      <c r="I185" s="130">
        <v>45432</v>
      </c>
      <c r="J185" s="130">
        <v>45435</v>
      </c>
      <c r="K185" s="128">
        <v>614</v>
      </c>
      <c r="L185" s="128">
        <v>275</v>
      </c>
      <c r="M185" s="128">
        <v>3</v>
      </c>
      <c r="N185" s="128">
        <f t="shared" si="3"/>
        <v>825</v>
      </c>
      <c r="O185" s="131"/>
    </row>
    <row r="186" spans="1:15" s="127" customFormat="1" ht="15.6" x14ac:dyDescent="0.25">
      <c r="A186" s="128">
        <v>185</v>
      </c>
      <c r="B186" s="128" t="s">
        <v>151</v>
      </c>
      <c r="C186" s="129" t="s">
        <v>413</v>
      </c>
      <c r="D186" s="129" t="s">
        <v>337</v>
      </c>
      <c r="E186" s="128" t="s">
        <v>153</v>
      </c>
      <c r="F186" s="128" t="s">
        <v>154</v>
      </c>
      <c r="G186" s="128" t="s">
        <v>423</v>
      </c>
      <c r="H186" s="129" t="s">
        <v>424</v>
      </c>
      <c r="I186" s="130">
        <v>45432</v>
      </c>
      <c r="J186" s="130">
        <v>45435</v>
      </c>
      <c r="K186" s="128">
        <v>614</v>
      </c>
      <c r="L186" s="128">
        <v>275</v>
      </c>
      <c r="M186" s="128">
        <v>3</v>
      </c>
      <c r="N186" s="128">
        <f t="shared" si="3"/>
        <v>825</v>
      </c>
      <c r="O186" s="131"/>
    </row>
    <row r="187" spans="1:15" s="127" customFormat="1" ht="15.6" x14ac:dyDescent="0.25">
      <c r="A187" s="128">
        <v>186</v>
      </c>
      <c r="B187" s="128" t="s">
        <v>151</v>
      </c>
      <c r="C187" s="129" t="s">
        <v>417</v>
      </c>
      <c r="D187" s="129" t="s">
        <v>338</v>
      </c>
      <c r="E187" s="128" t="s">
        <v>153</v>
      </c>
      <c r="F187" s="128" t="s">
        <v>154</v>
      </c>
      <c r="G187" s="128" t="s">
        <v>423</v>
      </c>
      <c r="H187" s="129" t="s">
        <v>424</v>
      </c>
      <c r="I187" s="130">
        <v>45432</v>
      </c>
      <c r="J187" s="130">
        <v>45435</v>
      </c>
      <c r="K187" s="128">
        <v>616</v>
      </c>
      <c r="L187" s="128">
        <v>275</v>
      </c>
      <c r="M187" s="128">
        <v>3</v>
      </c>
      <c r="N187" s="128">
        <f t="shared" si="3"/>
        <v>825</v>
      </c>
      <c r="O187" s="131"/>
    </row>
    <row r="188" spans="1:15" s="127" customFormat="1" ht="15.6" x14ac:dyDescent="0.25">
      <c r="A188" s="128">
        <v>187</v>
      </c>
      <c r="B188" s="128" t="s">
        <v>151</v>
      </c>
      <c r="C188" s="129" t="s">
        <v>417</v>
      </c>
      <c r="D188" s="129" t="s">
        <v>339</v>
      </c>
      <c r="E188" s="128" t="s">
        <v>153</v>
      </c>
      <c r="F188" s="128" t="s">
        <v>154</v>
      </c>
      <c r="G188" s="128" t="s">
        <v>423</v>
      </c>
      <c r="H188" s="129" t="s">
        <v>424</v>
      </c>
      <c r="I188" s="130">
        <v>45432</v>
      </c>
      <c r="J188" s="130">
        <v>45435</v>
      </c>
      <c r="K188" s="128">
        <v>616</v>
      </c>
      <c r="L188" s="128">
        <v>275</v>
      </c>
      <c r="M188" s="128">
        <v>3</v>
      </c>
      <c r="N188" s="128">
        <f t="shared" si="3"/>
        <v>825</v>
      </c>
      <c r="O188" s="131"/>
    </row>
    <row r="189" spans="1:15" s="127" customFormat="1" ht="15.6" x14ac:dyDescent="0.25">
      <c r="A189" s="128">
        <v>188</v>
      </c>
      <c r="B189" s="128" t="s">
        <v>151</v>
      </c>
      <c r="C189" s="129" t="s">
        <v>417</v>
      </c>
      <c r="D189" s="129" t="s">
        <v>340</v>
      </c>
      <c r="E189" s="128" t="s">
        <v>153</v>
      </c>
      <c r="F189" s="128" t="s">
        <v>154</v>
      </c>
      <c r="G189" s="128" t="s">
        <v>423</v>
      </c>
      <c r="H189" s="129" t="s">
        <v>424</v>
      </c>
      <c r="I189" s="130">
        <v>45431</v>
      </c>
      <c r="J189" s="130">
        <v>45435</v>
      </c>
      <c r="K189" s="128">
        <v>617</v>
      </c>
      <c r="L189" s="128">
        <v>275</v>
      </c>
      <c r="M189" s="128">
        <v>5</v>
      </c>
      <c r="N189" s="128">
        <f t="shared" si="3"/>
        <v>1375</v>
      </c>
      <c r="O189" s="131"/>
    </row>
    <row r="190" spans="1:15" s="127" customFormat="1" ht="15.6" x14ac:dyDescent="0.25">
      <c r="A190" s="128">
        <v>189</v>
      </c>
      <c r="B190" s="128" t="s">
        <v>151</v>
      </c>
      <c r="C190" s="129" t="s">
        <v>417</v>
      </c>
      <c r="D190" s="129" t="s">
        <v>341</v>
      </c>
      <c r="E190" s="128" t="s">
        <v>153</v>
      </c>
      <c r="F190" s="128" t="s">
        <v>154</v>
      </c>
      <c r="G190" s="128" t="s">
        <v>423</v>
      </c>
      <c r="H190" s="129" t="s">
        <v>424</v>
      </c>
      <c r="I190" s="130">
        <v>45432</v>
      </c>
      <c r="J190" s="130">
        <v>45435</v>
      </c>
      <c r="K190" s="128">
        <v>617</v>
      </c>
      <c r="L190" s="128">
        <v>275</v>
      </c>
      <c r="M190" s="128">
        <v>3</v>
      </c>
      <c r="N190" s="128">
        <f t="shared" si="3"/>
        <v>825</v>
      </c>
      <c r="O190" s="131"/>
    </row>
    <row r="191" spans="1:15" s="127" customFormat="1" ht="15.6" x14ac:dyDescent="0.25">
      <c r="A191" s="128">
        <v>190</v>
      </c>
      <c r="B191" s="128" t="s">
        <v>151</v>
      </c>
      <c r="C191" s="129" t="s">
        <v>413</v>
      </c>
      <c r="D191" s="129" t="s">
        <v>342</v>
      </c>
      <c r="E191" s="128" t="s">
        <v>153</v>
      </c>
      <c r="F191" s="128" t="s">
        <v>154</v>
      </c>
      <c r="G191" s="128" t="s">
        <v>423</v>
      </c>
      <c r="H191" s="129" t="s">
        <v>424</v>
      </c>
      <c r="I191" s="130">
        <v>45432</v>
      </c>
      <c r="J191" s="130">
        <v>45435</v>
      </c>
      <c r="K191" s="128">
        <v>624</v>
      </c>
      <c r="L191" s="128">
        <v>275</v>
      </c>
      <c r="M191" s="128">
        <v>3</v>
      </c>
      <c r="N191" s="128">
        <f t="shared" si="3"/>
        <v>825</v>
      </c>
      <c r="O191" s="131"/>
    </row>
    <row r="192" spans="1:15" s="127" customFormat="1" ht="15.6" x14ac:dyDescent="0.25">
      <c r="A192" s="128">
        <v>191</v>
      </c>
      <c r="B192" s="128" t="s">
        <v>151</v>
      </c>
      <c r="C192" s="129" t="s">
        <v>413</v>
      </c>
      <c r="D192" s="129" t="s">
        <v>343</v>
      </c>
      <c r="E192" s="128" t="s">
        <v>153</v>
      </c>
      <c r="F192" s="128" t="s">
        <v>154</v>
      </c>
      <c r="G192" s="128" t="s">
        <v>423</v>
      </c>
      <c r="H192" s="129" t="s">
        <v>424</v>
      </c>
      <c r="I192" s="130">
        <v>45432</v>
      </c>
      <c r="J192" s="130">
        <v>45435</v>
      </c>
      <c r="K192" s="128">
        <v>624</v>
      </c>
      <c r="L192" s="128">
        <v>275</v>
      </c>
      <c r="M192" s="128">
        <v>3</v>
      </c>
      <c r="N192" s="128">
        <f t="shared" si="3"/>
        <v>825</v>
      </c>
      <c r="O192" s="131"/>
    </row>
    <row r="193" spans="1:15" s="127" customFormat="1" ht="15.6" x14ac:dyDescent="0.25">
      <c r="A193" s="128">
        <v>192</v>
      </c>
      <c r="B193" s="128" t="s">
        <v>151</v>
      </c>
      <c r="C193" s="129" t="s">
        <v>416</v>
      </c>
      <c r="D193" s="129" t="s">
        <v>344</v>
      </c>
      <c r="E193" s="128" t="s">
        <v>153</v>
      </c>
      <c r="F193" s="128" t="s">
        <v>154</v>
      </c>
      <c r="G193" s="128" t="s">
        <v>423</v>
      </c>
      <c r="H193" s="129" t="s">
        <v>424</v>
      </c>
      <c r="I193" s="130">
        <v>45432</v>
      </c>
      <c r="J193" s="130">
        <v>45435</v>
      </c>
      <c r="K193" s="128">
        <v>627</v>
      </c>
      <c r="L193" s="128">
        <v>275</v>
      </c>
      <c r="M193" s="128">
        <v>3</v>
      </c>
      <c r="N193" s="128">
        <f t="shared" si="3"/>
        <v>825</v>
      </c>
      <c r="O193" s="131"/>
    </row>
    <row r="194" spans="1:15" s="127" customFormat="1" ht="15.6" x14ac:dyDescent="0.25">
      <c r="A194" s="128">
        <v>193</v>
      </c>
      <c r="B194" s="128" t="s">
        <v>151</v>
      </c>
      <c r="C194" s="129" t="s">
        <v>416</v>
      </c>
      <c r="D194" s="129" t="s">
        <v>345</v>
      </c>
      <c r="E194" s="128" t="s">
        <v>153</v>
      </c>
      <c r="F194" s="128" t="s">
        <v>154</v>
      </c>
      <c r="G194" s="128" t="s">
        <v>423</v>
      </c>
      <c r="H194" s="129" t="s">
        <v>424</v>
      </c>
      <c r="I194" s="130">
        <v>45432</v>
      </c>
      <c r="J194" s="130">
        <v>45435</v>
      </c>
      <c r="K194" s="128">
        <v>627</v>
      </c>
      <c r="L194" s="128">
        <v>275</v>
      </c>
      <c r="M194" s="128">
        <v>3</v>
      </c>
      <c r="N194" s="128">
        <f t="shared" si="3"/>
        <v>825</v>
      </c>
      <c r="O194" s="131"/>
    </row>
    <row r="195" spans="1:15" s="127" customFormat="1" ht="15.6" x14ac:dyDescent="0.25">
      <c r="A195" s="128">
        <v>194</v>
      </c>
      <c r="B195" s="128" t="s">
        <v>151</v>
      </c>
      <c r="C195" s="129" t="s">
        <v>418</v>
      </c>
      <c r="D195" s="129" t="s">
        <v>346</v>
      </c>
      <c r="E195" s="128" t="s">
        <v>153</v>
      </c>
      <c r="F195" s="128" t="s">
        <v>154</v>
      </c>
      <c r="G195" s="128" t="s">
        <v>423</v>
      </c>
      <c r="H195" s="129" t="s">
        <v>424</v>
      </c>
      <c r="I195" s="130">
        <v>45432</v>
      </c>
      <c r="J195" s="130">
        <v>45435</v>
      </c>
      <c r="K195" s="128">
        <v>629</v>
      </c>
      <c r="L195" s="128">
        <v>275</v>
      </c>
      <c r="M195" s="128">
        <v>3</v>
      </c>
      <c r="N195" s="128">
        <f t="shared" ref="N195:N258" si="4">L195*M195</f>
        <v>825</v>
      </c>
      <c r="O195" s="131"/>
    </row>
    <row r="196" spans="1:15" s="127" customFormat="1" ht="15.6" x14ac:dyDescent="0.25">
      <c r="A196" s="128">
        <v>195</v>
      </c>
      <c r="B196" s="128" t="s">
        <v>151</v>
      </c>
      <c r="C196" s="129" t="s">
        <v>418</v>
      </c>
      <c r="D196" s="129" t="s">
        <v>347</v>
      </c>
      <c r="E196" s="128" t="s">
        <v>153</v>
      </c>
      <c r="F196" s="128" t="s">
        <v>154</v>
      </c>
      <c r="G196" s="128" t="s">
        <v>423</v>
      </c>
      <c r="H196" s="129" t="s">
        <v>424</v>
      </c>
      <c r="I196" s="130">
        <v>45431</v>
      </c>
      <c r="J196" s="130">
        <v>45435</v>
      </c>
      <c r="K196" s="128">
        <v>629</v>
      </c>
      <c r="L196" s="128">
        <v>275</v>
      </c>
      <c r="M196" s="128">
        <v>5</v>
      </c>
      <c r="N196" s="128">
        <f t="shared" si="4"/>
        <v>1375</v>
      </c>
      <c r="O196" s="131"/>
    </row>
    <row r="197" spans="1:15" s="127" customFormat="1" ht="15.6" x14ac:dyDescent="0.25">
      <c r="A197" s="128">
        <v>196</v>
      </c>
      <c r="B197" s="128" t="s">
        <v>151</v>
      </c>
      <c r="C197" s="129" t="s">
        <v>417</v>
      </c>
      <c r="D197" s="129" t="s">
        <v>348</v>
      </c>
      <c r="E197" s="128" t="s">
        <v>153</v>
      </c>
      <c r="F197" s="128" t="s">
        <v>154</v>
      </c>
      <c r="G197" s="128" t="s">
        <v>423</v>
      </c>
      <c r="H197" s="129" t="s">
        <v>424</v>
      </c>
      <c r="I197" s="130">
        <v>45432</v>
      </c>
      <c r="J197" s="130">
        <v>45435</v>
      </c>
      <c r="K197" s="128">
        <v>632</v>
      </c>
      <c r="L197" s="128">
        <v>275</v>
      </c>
      <c r="M197" s="128">
        <v>3</v>
      </c>
      <c r="N197" s="128">
        <f t="shared" si="4"/>
        <v>825</v>
      </c>
      <c r="O197" s="131"/>
    </row>
    <row r="198" spans="1:15" s="127" customFormat="1" ht="15.6" x14ac:dyDescent="0.25">
      <c r="A198" s="128">
        <v>197</v>
      </c>
      <c r="B198" s="128" t="s">
        <v>151</v>
      </c>
      <c r="C198" s="129" t="s">
        <v>417</v>
      </c>
      <c r="D198" s="129" t="s">
        <v>349</v>
      </c>
      <c r="E198" s="128" t="s">
        <v>153</v>
      </c>
      <c r="F198" s="128" t="s">
        <v>154</v>
      </c>
      <c r="G198" s="128" t="s">
        <v>423</v>
      </c>
      <c r="H198" s="129" t="s">
        <v>424</v>
      </c>
      <c r="I198" s="130">
        <v>45432</v>
      </c>
      <c r="J198" s="130">
        <v>45435</v>
      </c>
      <c r="K198" s="128">
        <v>632</v>
      </c>
      <c r="L198" s="128">
        <v>275</v>
      </c>
      <c r="M198" s="128">
        <v>3</v>
      </c>
      <c r="N198" s="128">
        <f t="shared" si="4"/>
        <v>825</v>
      </c>
      <c r="O198" s="131"/>
    </row>
    <row r="199" spans="1:15" s="127" customFormat="1" ht="15.6" x14ac:dyDescent="0.25">
      <c r="A199" s="128">
        <v>198</v>
      </c>
      <c r="B199" s="128" t="s">
        <v>151</v>
      </c>
      <c r="C199" s="129" t="s">
        <v>411</v>
      </c>
      <c r="D199" s="129" t="s">
        <v>350</v>
      </c>
      <c r="E199" s="128" t="s">
        <v>153</v>
      </c>
      <c r="F199" s="128" t="s">
        <v>154</v>
      </c>
      <c r="G199" s="128" t="s">
        <v>423</v>
      </c>
      <c r="H199" s="129" t="s">
        <v>424</v>
      </c>
      <c r="I199" s="130">
        <v>45432</v>
      </c>
      <c r="J199" s="130">
        <v>45435</v>
      </c>
      <c r="K199" s="128">
        <v>633</v>
      </c>
      <c r="L199" s="128">
        <v>275</v>
      </c>
      <c r="M199" s="128">
        <v>3</v>
      </c>
      <c r="N199" s="128">
        <f t="shared" si="4"/>
        <v>825</v>
      </c>
      <c r="O199" s="131"/>
    </row>
    <row r="200" spans="1:15" s="127" customFormat="1" ht="15.6" x14ac:dyDescent="0.25">
      <c r="A200" s="128">
        <v>199</v>
      </c>
      <c r="B200" s="128" t="s">
        <v>151</v>
      </c>
      <c r="C200" s="129" t="s">
        <v>411</v>
      </c>
      <c r="D200" s="129" t="s">
        <v>351</v>
      </c>
      <c r="E200" s="128" t="s">
        <v>153</v>
      </c>
      <c r="F200" s="128" t="s">
        <v>154</v>
      </c>
      <c r="G200" s="128" t="s">
        <v>423</v>
      </c>
      <c r="H200" s="129" t="s">
        <v>424</v>
      </c>
      <c r="I200" s="130">
        <v>45432</v>
      </c>
      <c r="J200" s="130">
        <v>45435</v>
      </c>
      <c r="K200" s="128">
        <v>633</v>
      </c>
      <c r="L200" s="128">
        <v>275</v>
      </c>
      <c r="M200" s="128">
        <v>3</v>
      </c>
      <c r="N200" s="128">
        <f t="shared" si="4"/>
        <v>825</v>
      </c>
      <c r="O200" s="131"/>
    </row>
    <row r="201" spans="1:15" s="127" customFormat="1" ht="15.6" x14ac:dyDescent="0.25">
      <c r="A201" s="128">
        <v>200</v>
      </c>
      <c r="B201" s="128" t="s">
        <v>151</v>
      </c>
      <c r="C201" s="129" t="s">
        <v>416</v>
      </c>
      <c r="D201" s="129" t="s">
        <v>352</v>
      </c>
      <c r="E201" s="128" t="s">
        <v>153</v>
      </c>
      <c r="F201" s="128" t="s">
        <v>154</v>
      </c>
      <c r="G201" s="128" t="s">
        <v>423</v>
      </c>
      <c r="H201" s="129" t="s">
        <v>424</v>
      </c>
      <c r="I201" s="130">
        <v>45432</v>
      </c>
      <c r="J201" s="130">
        <v>45435</v>
      </c>
      <c r="K201" s="128">
        <v>634</v>
      </c>
      <c r="L201" s="128">
        <v>275</v>
      </c>
      <c r="M201" s="128">
        <v>3</v>
      </c>
      <c r="N201" s="128">
        <f t="shared" si="4"/>
        <v>825</v>
      </c>
      <c r="O201" s="131"/>
    </row>
    <row r="202" spans="1:15" s="127" customFormat="1" ht="15.6" x14ac:dyDescent="0.25">
      <c r="A202" s="128">
        <v>201</v>
      </c>
      <c r="B202" s="128" t="s">
        <v>151</v>
      </c>
      <c r="C202" s="129" t="s">
        <v>416</v>
      </c>
      <c r="D202" s="129" t="s">
        <v>353</v>
      </c>
      <c r="E202" s="128" t="s">
        <v>153</v>
      </c>
      <c r="F202" s="128" t="s">
        <v>154</v>
      </c>
      <c r="G202" s="128" t="s">
        <v>423</v>
      </c>
      <c r="H202" s="129" t="s">
        <v>424</v>
      </c>
      <c r="I202" s="130">
        <v>45431</v>
      </c>
      <c r="J202" s="130">
        <v>45435</v>
      </c>
      <c r="K202" s="128">
        <v>634</v>
      </c>
      <c r="L202" s="128">
        <v>275</v>
      </c>
      <c r="M202" s="128">
        <v>5</v>
      </c>
      <c r="N202" s="128">
        <f t="shared" si="4"/>
        <v>1375</v>
      </c>
      <c r="O202" s="131"/>
    </row>
    <row r="203" spans="1:15" s="127" customFormat="1" ht="15.6" x14ac:dyDescent="0.25">
      <c r="A203" s="128">
        <v>202</v>
      </c>
      <c r="B203" s="128" t="s">
        <v>151</v>
      </c>
      <c r="C203" s="129" t="s">
        <v>417</v>
      </c>
      <c r="D203" s="129" t="s">
        <v>354</v>
      </c>
      <c r="E203" s="128" t="s">
        <v>153</v>
      </c>
      <c r="F203" s="128" t="s">
        <v>154</v>
      </c>
      <c r="G203" s="128" t="s">
        <v>423</v>
      </c>
      <c r="H203" s="129" t="s">
        <v>424</v>
      </c>
      <c r="I203" s="130">
        <v>45431</v>
      </c>
      <c r="J203" s="130">
        <v>45435</v>
      </c>
      <c r="K203" s="128">
        <v>635</v>
      </c>
      <c r="L203" s="128">
        <v>275</v>
      </c>
      <c r="M203" s="128">
        <v>5</v>
      </c>
      <c r="N203" s="128">
        <f t="shared" si="4"/>
        <v>1375</v>
      </c>
      <c r="O203" s="131"/>
    </row>
    <row r="204" spans="1:15" s="127" customFormat="1" ht="15.6" x14ac:dyDescent="0.25">
      <c r="A204" s="128">
        <v>203</v>
      </c>
      <c r="B204" s="128" t="s">
        <v>151</v>
      </c>
      <c r="C204" s="129" t="s">
        <v>417</v>
      </c>
      <c r="D204" s="129" t="s">
        <v>355</v>
      </c>
      <c r="E204" s="128" t="s">
        <v>153</v>
      </c>
      <c r="F204" s="128" t="s">
        <v>154</v>
      </c>
      <c r="G204" s="128" t="s">
        <v>423</v>
      </c>
      <c r="H204" s="129" t="s">
        <v>424</v>
      </c>
      <c r="I204" s="130">
        <v>45432</v>
      </c>
      <c r="J204" s="130">
        <v>45435</v>
      </c>
      <c r="K204" s="128">
        <v>635</v>
      </c>
      <c r="L204" s="128">
        <v>275</v>
      </c>
      <c r="M204" s="128">
        <v>3</v>
      </c>
      <c r="N204" s="128">
        <f t="shared" si="4"/>
        <v>825</v>
      </c>
      <c r="O204" s="131"/>
    </row>
    <row r="205" spans="1:15" s="127" customFormat="1" ht="15.6" x14ac:dyDescent="0.25">
      <c r="A205" s="128">
        <v>204</v>
      </c>
      <c r="B205" s="128" t="s">
        <v>151</v>
      </c>
      <c r="C205" s="129" t="s">
        <v>418</v>
      </c>
      <c r="D205" s="129" t="s">
        <v>356</v>
      </c>
      <c r="E205" s="128" t="s">
        <v>153</v>
      </c>
      <c r="F205" s="128" t="s">
        <v>154</v>
      </c>
      <c r="G205" s="128" t="s">
        <v>423</v>
      </c>
      <c r="H205" s="129" t="s">
        <v>424</v>
      </c>
      <c r="I205" s="130">
        <v>45432</v>
      </c>
      <c r="J205" s="130">
        <v>45435</v>
      </c>
      <c r="K205" s="128">
        <v>640</v>
      </c>
      <c r="L205" s="128">
        <v>275</v>
      </c>
      <c r="M205" s="128">
        <v>3</v>
      </c>
      <c r="N205" s="128">
        <f t="shared" si="4"/>
        <v>825</v>
      </c>
      <c r="O205" s="131"/>
    </row>
    <row r="206" spans="1:15" s="127" customFormat="1" ht="15.6" x14ac:dyDescent="0.25">
      <c r="A206" s="128">
        <v>205</v>
      </c>
      <c r="B206" s="128" t="s">
        <v>151</v>
      </c>
      <c r="C206" s="129" t="s">
        <v>418</v>
      </c>
      <c r="D206" s="129" t="s">
        <v>357</v>
      </c>
      <c r="E206" s="128" t="s">
        <v>153</v>
      </c>
      <c r="F206" s="128" t="s">
        <v>154</v>
      </c>
      <c r="G206" s="128" t="s">
        <v>423</v>
      </c>
      <c r="H206" s="129" t="s">
        <v>424</v>
      </c>
      <c r="I206" s="130">
        <v>45432</v>
      </c>
      <c r="J206" s="130">
        <v>45435</v>
      </c>
      <c r="K206" s="128">
        <v>640</v>
      </c>
      <c r="L206" s="128">
        <v>275</v>
      </c>
      <c r="M206" s="128">
        <v>3</v>
      </c>
      <c r="N206" s="128">
        <f t="shared" si="4"/>
        <v>825</v>
      </c>
      <c r="O206" s="131"/>
    </row>
    <row r="207" spans="1:15" s="127" customFormat="1" ht="15.6" x14ac:dyDescent="0.25">
      <c r="A207" s="128">
        <v>206</v>
      </c>
      <c r="B207" s="128" t="s">
        <v>151</v>
      </c>
      <c r="C207" s="129" t="s">
        <v>418</v>
      </c>
      <c r="D207" s="129" t="s">
        <v>358</v>
      </c>
      <c r="E207" s="128" t="s">
        <v>153</v>
      </c>
      <c r="F207" s="128" t="s">
        <v>154</v>
      </c>
      <c r="G207" s="128" t="s">
        <v>423</v>
      </c>
      <c r="H207" s="129" t="s">
        <v>424</v>
      </c>
      <c r="I207" s="130">
        <v>45432</v>
      </c>
      <c r="J207" s="130">
        <v>45435</v>
      </c>
      <c r="K207" s="128">
        <v>644</v>
      </c>
      <c r="L207" s="128">
        <v>275</v>
      </c>
      <c r="M207" s="128">
        <v>6</v>
      </c>
      <c r="N207" s="128">
        <f t="shared" si="4"/>
        <v>1650</v>
      </c>
      <c r="O207" s="131"/>
    </row>
    <row r="208" spans="1:15" s="127" customFormat="1" ht="15.6" x14ac:dyDescent="0.25">
      <c r="A208" s="128">
        <v>207</v>
      </c>
      <c r="B208" s="128" t="s">
        <v>151</v>
      </c>
      <c r="C208" s="129" t="s">
        <v>418</v>
      </c>
      <c r="D208" s="129" t="s">
        <v>359</v>
      </c>
      <c r="E208" s="128" t="s">
        <v>153</v>
      </c>
      <c r="F208" s="128" t="s">
        <v>154</v>
      </c>
      <c r="G208" s="128" t="s">
        <v>423</v>
      </c>
      <c r="H208" s="129" t="s">
        <v>424</v>
      </c>
      <c r="I208" s="130">
        <v>45432</v>
      </c>
      <c r="J208" s="130">
        <v>45435</v>
      </c>
      <c r="K208" s="128">
        <v>644</v>
      </c>
      <c r="L208" s="128">
        <v>275</v>
      </c>
      <c r="M208" s="128">
        <v>0</v>
      </c>
      <c r="N208" s="128">
        <f t="shared" si="4"/>
        <v>0</v>
      </c>
      <c r="O208" s="131" t="s">
        <v>426</v>
      </c>
    </row>
    <row r="209" spans="1:15" s="127" customFormat="1" ht="15.6" x14ac:dyDescent="0.25">
      <c r="A209" s="128">
        <v>208</v>
      </c>
      <c r="B209" s="128" t="s">
        <v>151</v>
      </c>
      <c r="C209" s="129" t="s">
        <v>418</v>
      </c>
      <c r="D209" s="129" t="s">
        <v>360</v>
      </c>
      <c r="E209" s="128" t="s">
        <v>153</v>
      </c>
      <c r="F209" s="128" t="s">
        <v>154</v>
      </c>
      <c r="G209" s="128" t="s">
        <v>423</v>
      </c>
      <c r="H209" s="129" t="s">
        <v>424</v>
      </c>
      <c r="I209" s="130">
        <v>45431</v>
      </c>
      <c r="J209" s="130">
        <v>45435</v>
      </c>
      <c r="K209" s="128">
        <v>735</v>
      </c>
      <c r="L209" s="128">
        <v>275</v>
      </c>
      <c r="M209" s="128">
        <v>3</v>
      </c>
      <c r="N209" s="128">
        <f t="shared" si="4"/>
        <v>825</v>
      </c>
      <c r="O209" s="131"/>
    </row>
    <row r="210" spans="1:15" s="127" customFormat="1" ht="15.6" x14ac:dyDescent="0.25">
      <c r="A210" s="128">
        <v>209</v>
      </c>
      <c r="B210" s="128" t="s">
        <v>151</v>
      </c>
      <c r="C210" s="129" t="s">
        <v>418</v>
      </c>
      <c r="D210" s="129" t="s">
        <v>361</v>
      </c>
      <c r="E210" s="128" t="s">
        <v>153</v>
      </c>
      <c r="F210" s="128" t="s">
        <v>154</v>
      </c>
      <c r="G210" s="128" t="s">
        <v>423</v>
      </c>
      <c r="H210" s="129" t="s">
        <v>424</v>
      </c>
      <c r="I210" s="130">
        <v>45431</v>
      </c>
      <c r="J210" s="130">
        <v>45435</v>
      </c>
      <c r="K210" s="128">
        <v>735</v>
      </c>
      <c r="L210" s="128">
        <v>275</v>
      </c>
      <c r="M210" s="128">
        <v>3</v>
      </c>
      <c r="N210" s="128">
        <f t="shared" si="4"/>
        <v>825</v>
      </c>
      <c r="O210" s="131"/>
    </row>
    <row r="211" spans="1:15" s="127" customFormat="1" ht="15.6" x14ac:dyDescent="0.25">
      <c r="A211" s="128">
        <v>210</v>
      </c>
      <c r="B211" s="128" t="s">
        <v>151</v>
      </c>
      <c r="C211" s="129" t="s">
        <v>416</v>
      </c>
      <c r="D211" s="129" t="s">
        <v>362</v>
      </c>
      <c r="E211" s="128" t="s">
        <v>153</v>
      </c>
      <c r="F211" s="128" t="s">
        <v>154</v>
      </c>
      <c r="G211" s="128" t="s">
        <v>423</v>
      </c>
      <c r="H211" s="129" t="s">
        <v>424</v>
      </c>
      <c r="I211" s="130">
        <v>45432</v>
      </c>
      <c r="J211" s="130">
        <v>45435</v>
      </c>
      <c r="K211" s="128">
        <v>802</v>
      </c>
      <c r="L211" s="128">
        <v>275</v>
      </c>
      <c r="M211" s="128">
        <v>3</v>
      </c>
      <c r="N211" s="128">
        <f t="shared" si="4"/>
        <v>825</v>
      </c>
      <c r="O211" s="131"/>
    </row>
    <row r="212" spans="1:15" s="127" customFormat="1" ht="15.6" x14ac:dyDescent="0.25">
      <c r="A212" s="128">
        <v>211</v>
      </c>
      <c r="B212" s="128" t="s">
        <v>151</v>
      </c>
      <c r="C212" s="129" t="s">
        <v>416</v>
      </c>
      <c r="D212" s="129" t="s">
        <v>363</v>
      </c>
      <c r="E212" s="128" t="s">
        <v>153</v>
      </c>
      <c r="F212" s="128" t="s">
        <v>154</v>
      </c>
      <c r="G212" s="128" t="s">
        <v>423</v>
      </c>
      <c r="H212" s="129" t="s">
        <v>424</v>
      </c>
      <c r="I212" s="130">
        <v>45431</v>
      </c>
      <c r="J212" s="130">
        <v>45435</v>
      </c>
      <c r="K212" s="128">
        <v>802</v>
      </c>
      <c r="L212" s="128">
        <v>275</v>
      </c>
      <c r="M212" s="128">
        <v>5</v>
      </c>
      <c r="N212" s="128">
        <f t="shared" si="4"/>
        <v>1375</v>
      </c>
      <c r="O212" s="131"/>
    </row>
    <row r="213" spans="1:15" s="127" customFormat="1" ht="15.6" x14ac:dyDescent="0.25">
      <c r="A213" s="128">
        <v>212</v>
      </c>
      <c r="B213" s="128" t="s">
        <v>151</v>
      </c>
      <c r="C213" s="129" t="s">
        <v>411</v>
      </c>
      <c r="D213" s="129" t="s">
        <v>364</v>
      </c>
      <c r="E213" s="128" t="s">
        <v>153</v>
      </c>
      <c r="F213" s="128" t="s">
        <v>154</v>
      </c>
      <c r="G213" s="128" t="s">
        <v>423</v>
      </c>
      <c r="H213" s="129" t="s">
        <v>424</v>
      </c>
      <c r="I213" s="130">
        <v>45432</v>
      </c>
      <c r="J213" s="130">
        <v>45435</v>
      </c>
      <c r="K213" s="128">
        <v>803</v>
      </c>
      <c r="L213" s="128">
        <v>275</v>
      </c>
      <c r="M213" s="128">
        <v>3</v>
      </c>
      <c r="N213" s="128">
        <f t="shared" si="4"/>
        <v>825</v>
      </c>
      <c r="O213" s="131"/>
    </row>
    <row r="214" spans="1:15" s="127" customFormat="1" ht="15.6" x14ac:dyDescent="0.25">
      <c r="A214" s="128">
        <v>213</v>
      </c>
      <c r="B214" s="128" t="s">
        <v>151</v>
      </c>
      <c r="C214" s="129" t="s">
        <v>411</v>
      </c>
      <c r="D214" s="129" t="s">
        <v>365</v>
      </c>
      <c r="E214" s="128" t="s">
        <v>153</v>
      </c>
      <c r="F214" s="128" t="s">
        <v>154</v>
      </c>
      <c r="G214" s="128" t="s">
        <v>423</v>
      </c>
      <c r="H214" s="129" t="s">
        <v>424</v>
      </c>
      <c r="I214" s="130">
        <v>45432</v>
      </c>
      <c r="J214" s="130">
        <v>45435</v>
      </c>
      <c r="K214" s="128">
        <v>803</v>
      </c>
      <c r="L214" s="128">
        <v>275</v>
      </c>
      <c r="M214" s="128">
        <v>3</v>
      </c>
      <c r="N214" s="128">
        <f t="shared" si="4"/>
        <v>825</v>
      </c>
      <c r="O214" s="131"/>
    </row>
    <row r="215" spans="1:15" s="127" customFormat="1" ht="15.6" x14ac:dyDescent="0.25">
      <c r="A215" s="128">
        <v>214</v>
      </c>
      <c r="B215" s="128" t="s">
        <v>151</v>
      </c>
      <c r="C215" s="129" t="s">
        <v>411</v>
      </c>
      <c r="D215" s="129" t="s">
        <v>366</v>
      </c>
      <c r="E215" s="128" t="s">
        <v>153</v>
      </c>
      <c r="F215" s="128" t="s">
        <v>154</v>
      </c>
      <c r="G215" s="128" t="s">
        <v>423</v>
      </c>
      <c r="H215" s="129" t="s">
        <v>424</v>
      </c>
      <c r="I215" s="130">
        <v>45432</v>
      </c>
      <c r="J215" s="130">
        <v>45435</v>
      </c>
      <c r="K215" s="128">
        <v>807</v>
      </c>
      <c r="L215" s="128">
        <v>275</v>
      </c>
      <c r="M215" s="128">
        <v>3</v>
      </c>
      <c r="N215" s="128">
        <f t="shared" si="4"/>
        <v>825</v>
      </c>
      <c r="O215" s="131"/>
    </row>
    <row r="216" spans="1:15" s="127" customFormat="1" ht="15.6" x14ac:dyDescent="0.25">
      <c r="A216" s="128">
        <v>215</v>
      </c>
      <c r="B216" s="128" t="s">
        <v>151</v>
      </c>
      <c r="C216" s="129" t="s">
        <v>412</v>
      </c>
      <c r="D216" s="129" t="s">
        <v>367</v>
      </c>
      <c r="E216" s="128" t="s">
        <v>153</v>
      </c>
      <c r="F216" s="128" t="s">
        <v>154</v>
      </c>
      <c r="G216" s="128" t="s">
        <v>423</v>
      </c>
      <c r="H216" s="129" t="s">
        <v>424</v>
      </c>
      <c r="I216" s="130">
        <v>45432</v>
      </c>
      <c r="J216" s="130">
        <v>45435</v>
      </c>
      <c r="K216" s="128">
        <v>807</v>
      </c>
      <c r="L216" s="128">
        <v>275</v>
      </c>
      <c r="M216" s="128">
        <v>3</v>
      </c>
      <c r="N216" s="128">
        <f t="shared" si="4"/>
        <v>825</v>
      </c>
      <c r="O216" s="131"/>
    </row>
    <row r="217" spans="1:15" s="127" customFormat="1" ht="15.6" x14ac:dyDescent="0.25">
      <c r="A217" s="128">
        <v>216</v>
      </c>
      <c r="B217" s="128" t="s">
        <v>151</v>
      </c>
      <c r="C217" s="129" t="s">
        <v>411</v>
      </c>
      <c r="D217" s="129" t="s">
        <v>368</v>
      </c>
      <c r="E217" s="128" t="s">
        <v>153</v>
      </c>
      <c r="F217" s="128" t="s">
        <v>154</v>
      </c>
      <c r="G217" s="128" t="s">
        <v>423</v>
      </c>
      <c r="H217" s="129" t="s">
        <v>424</v>
      </c>
      <c r="I217" s="130">
        <v>45432</v>
      </c>
      <c r="J217" s="130">
        <v>45435</v>
      </c>
      <c r="K217" s="128">
        <v>810</v>
      </c>
      <c r="L217" s="128">
        <v>275</v>
      </c>
      <c r="M217" s="128">
        <v>3</v>
      </c>
      <c r="N217" s="128">
        <f t="shared" si="4"/>
        <v>825</v>
      </c>
      <c r="O217" s="131"/>
    </row>
    <row r="218" spans="1:15" s="127" customFormat="1" ht="15.6" x14ac:dyDescent="0.25">
      <c r="A218" s="128">
        <v>217</v>
      </c>
      <c r="B218" s="128" t="s">
        <v>151</v>
      </c>
      <c r="C218" s="129" t="s">
        <v>411</v>
      </c>
      <c r="D218" s="129" t="s">
        <v>369</v>
      </c>
      <c r="E218" s="128" t="s">
        <v>153</v>
      </c>
      <c r="F218" s="128" t="s">
        <v>154</v>
      </c>
      <c r="G218" s="128" t="s">
        <v>423</v>
      </c>
      <c r="H218" s="129" t="s">
        <v>424</v>
      </c>
      <c r="I218" s="130">
        <v>45431</v>
      </c>
      <c r="J218" s="130">
        <v>45435</v>
      </c>
      <c r="K218" s="128">
        <v>810</v>
      </c>
      <c r="L218" s="128">
        <v>275</v>
      </c>
      <c r="M218" s="128">
        <v>5</v>
      </c>
      <c r="N218" s="128">
        <f t="shared" si="4"/>
        <v>1375</v>
      </c>
      <c r="O218" s="131"/>
    </row>
    <row r="219" spans="1:15" s="127" customFormat="1" ht="15.6" x14ac:dyDescent="0.25">
      <c r="A219" s="128">
        <v>218</v>
      </c>
      <c r="B219" s="128" t="s">
        <v>151</v>
      </c>
      <c r="C219" s="129" t="s">
        <v>412</v>
      </c>
      <c r="D219" s="129" t="s">
        <v>370</v>
      </c>
      <c r="E219" s="128" t="s">
        <v>153</v>
      </c>
      <c r="F219" s="128" t="s">
        <v>154</v>
      </c>
      <c r="G219" s="128" t="s">
        <v>423</v>
      </c>
      <c r="H219" s="129" t="s">
        <v>424</v>
      </c>
      <c r="I219" s="130">
        <v>45432</v>
      </c>
      <c r="J219" s="130">
        <v>45435</v>
      </c>
      <c r="K219" s="128">
        <v>811</v>
      </c>
      <c r="L219" s="128">
        <v>275</v>
      </c>
      <c r="M219" s="128">
        <v>3</v>
      </c>
      <c r="N219" s="128">
        <f t="shared" si="4"/>
        <v>825</v>
      </c>
      <c r="O219" s="131"/>
    </row>
    <row r="220" spans="1:15" s="127" customFormat="1" ht="15.6" x14ac:dyDescent="0.25">
      <c r="A220" s="128">
        <v>219</v>
      </c>
      <c r="B220" s="128" t="s">
        <v>151</v>
      </c>
      <c r="C220" s="129" t="s">
        <v>412</v>
      </c>
      <c r="D220" s="129" t="s">
        <v>371</v>
      </c>
      <c r="E220" s="128" t="s">
        <v>153</v>
      </c>
      <c r="F220" s="128" t="s">
        <v>154</v>
      </c>
      <c r="G220" s="128" t="s">
        <v>423</v>
      </c>
      <c r="H220" s="129" t="s">
        <v>424</v>
      </c>
      <c r="I220" s="130">
        <v>45432</v>
      </c>
      <c r="J220" s="130">
        <v>45435</v>
      </c>
      <c r="K220" s="128">
        <v>811</v>
      </c>
      <c r="L220" s="128">
        <v>275</v>
      </c>
      <c r="M220" s="128">
        <v>3</v>
      </c>
      <c r="N220" s="128">
        <f t="shared" si="4"/>
        <v>825</v>
      </c>
      <c r="O220" s="131"/>
    </row>
    <row r="221" spans="1:15" s="127" customFormat="1" ht="15.6" x14ac:dyDescent="0.25">
      <c r="A221" s="128">
        <v>220</v>
      </c>
      <c r="B221" s="128" t="s">
        <v>151</v>
      </c>
      <c r="C221" s="129" t="s">
        <v>416</v>
      </c>
      <c r="D221" s="129" t="s">
        <v>372</v>
      </c>
      <c r="E221" s="128" t="s">
        <v>153</v>
      </c>
      <c r="F221" s="128" t="s">
        <v>154</v>
      </c>
      <c r="G221" s="128" t="s">
        <v>423</v>
      </c>
      <c r="H221" s="129" t="s">
        <v>424</v>
      </c>
      <c r="I221" s="130">
        <v>45432</v>
      </c>
      <c r="J221" s="130">
        <v>45435</v>
      </c>
      <c r="K221" s="128">
        <v>835</v>
      </c>
      <c r="L221" s="128">
        <v>275</v>
      </c>
      <c r="M221" s="128">
        <v>3</v>
      </c>
      <c r="N221" s="128">
        <f t="shared" si="4"/>
        <v>825</v>
      </c>
      <c r="O221" s="131"/>
    </row>
    <row r="222" spans="1:15" s="127" customFormat="1" ht="15.6" x14ac:dyDescent="0.25">
      <c r="A222" s="128">
        <v>221</v>
      </c>
      <c r="B222" s="128" t="s">
        <v>151</v>
      </c>
      <c r="C222" s="129" t="s">
        <v>416</v>
      </c>
      <c r="D222" s="129" t="s">
        <v>373</v>
      </c>
      <c r="E222" s="128" t="s">
        <v>153</v>
      </c>
      <c r="F222" s="128" t="s">
        <v>154</v>
      </c>
      <c r="G222" s="128" t="s">
        <v>423</v>
      </c>
      <c r="H222" s="129" t="s">
        <v>424</v>
      </c>
      <c r="I222" s="130">
        <v>45431</v>
      </c>
      <c r="J222" s="130">
        <v>45435</v>
      </c>
      <c r="K222" s="128">
        <v>835</v>
      </c>
      <c r="L222" s="128">
        <v>275</v>
      </c>
      <c r="M222" s="128">
        <v>5</v>
      </c>
      <c r="N222" s="128">
        <f t="shared" si="4"/>
        <v>1375</v>
      </c>
      <c r="O222" s="131"/>
    </row>
    <row r="223" spans="1:15" s="127" customFormat="1" ht="15.6" x14ac:dyDescent="0.25">
      <c r="A223" s="128">
        <v>222</v>
      </c>
      <c r="B223" s="128" t="s">
        <v>151</v>
      </c>
      <c r="C223" s="129" t="s">
        <v>418</v>
      </c>
      <c r="D223" s="129" t="s">
        <v>374</v>
      </c>
      <c r="E223" s="128" t="s">
        <v>153</v>
      </c>
      <c r="F223" s="128" t="s">
        <v>154</v>
      </c>
      <c r="G223" s="128" t="s">
        <v>423</v>
      </c>
      <c r="H223" s="129" t="s">
        <v>424</v>
      </c>
      <c r="I223" s="130">
        <v>45432</v>
      </c>
      <c r="J223" s="130">
        <v>45435</v>
      </c>
      <c r="K223" s="128">
        <v>902</v>
      </c>
      <c r="L223" s="128">
        <v>275</v>
      </c>
      <c r="M223" s="128">
        <v>3</v>
      </c>
      <c r="N223" s="128">
        <f t="shared" si="4"/>
        <v>825</v>
      </c>
      <c r="O223" s="131"/>
    </row>
    <row r="224" spans="1:15" s="127" customFormat="1" ht="15.6" x14ac:dyDescent="0.25">
      <c r="A224" s="128">
        <v>223</v>
      </c>
      <c r="B224" s="128" t="s">
        <v>151</v>
      </c>
      <c r="C224" s="129" t="s">
        <v>414</v>
      </c>
      <c r="D224" s="129" t="s">
        <v>375</v>
      </c>
      <c r="E224" s="128" t="s">
        <v>153</v>
      </c>
      <c r="F224" s="128" t="s">
        <v>154</v>
      </c>
      <c r="G224" s="128" t="s">
        <v>423</v>
      </c>
      <c r="H224" s="129" t="s">
        <v>424</v>
      </c>
      <c r="I224" s="130">
        <v>45431</v>
      </c>
      <c r="J224" s="130">
        <v>45435</v>
      </c>
      <c r="K224" s="128">
        <v>902</v>
      </c>
      <c r="L224" s="128">
        <v>275</v>
      </c>
      <c r="M224" s="128">
        <v>5</v>
      </c>
      <c r="N224" s="128">
        <f t="shared" si="4"/>
        <v>1375</v>
      </c>
      <c r="O224" s="131"/>
    </row>
    <row r="225" spans="1:15" s="127" customFormat="1" ht="15.6" x14ac:dyDescent="0.25">
      <c r="A225" s="128">
        <v>224</v>
      </c>
      <c r="B225" s="128" t="s">
        <v>151</v>
      </c>
      <c r="C225" s="129" t="s">
        <v>411</v>
      </c>
      <c r="D225" s="129" t="s">
        <v>376</v>
      </c>
      <c r="E225" s="128" t="s">
        <v>153</v>
      </c>
      <c r="F225" s="128" t="s">
        <v>154</v>
      </c>
      <c r="G225" s="128" t="s">
        <v>423</v>
      </c>
      <c r="H225" s="129" t="s">
        <v>424</v>
      </c>
      <c r="I225" s="130">
        <v>45431</v>
      </c>
      <c r="J225" s="130">
        <v>45435</v>
      </c>
      <c r="K225" s="128">
        <v>910</v>
      </c>
      <c r="L225" s="128">
        <v>275</v>
      </c>
      <c r="M225" s="128">
        <v>5</v>
      </c>
      <c r="N225" s="128">
        <f t="shared" si="4"/>
        <v>1375</v>
      </c>
      <c r="O225" s="131"/>
    </row>
    <row r="226" spans="1:15" s="127" customFormat="1" ht="15.6" x14ac:dyDescent="0.25">
      <c r="A226" s="128">
        <v>225</v>
      </c>
      <c r="B226" s="128" t="s">
        <v>151</v>
      </c>
      <c r="C226" s="129" t="s">
        <v>411</v>
      </c>
      <c r="D226" s="129" t="s">
        <v>377</v>
      </c>
      <c r="E226" s="128" t="s">
        <v>153</v>
      </c>
      <c r="F226" s="128" t="s">
        <v>154</v>
      </c>
      <c r="G226" s="128" t="s">
        <v>423</v>
      </c>
      <c r="H226" s="129" t="s">
        <v>424</v>
      </c>
      <c r="I226" s="130">
        <v>45432</v>
      </c>
      <c r="J226" s="130">
        <v>45435</v>
      </c>
      <c r="K226" s="128">
        <v>910</v>
      </c>
      <c r="L226" s="128">
        <v>275</v>
      </c>
      <c r="M226" s="128">
        <v>3</v>
      </c>
      <c r="N226" s="128">
        <f t="shared" si="4"/>
        <v>825</v>
      </c>
      <c r="O226" s="131"/>
    </row>
    <row r="227" spans="1:15" s="127" customFormat="1" ht="15.6" x14ac:dyDescent="0.25">
      <c r="A227" s="128">
        <v>226</v>
      </c>
      <c r="B227" s="128" t="s">
        <v>151</v>
      </c>
      <c r="C227" s="129" t="s">
        <v>416</v>
      </c>
      <c r="D227" s="129" t="s">
        <v>378</v>
      </c>
      <c r="E227" s="128" t="s">
        <v>153</v>
      </c>
      <c r="F227" s="128" t="s">
        <v>154</v>
      </c>
      <c r="G227" s="128" t="s">
        <v>423</v>
      </c>
      <c r="H227" s="129" t="s">
        <v>424</v>
      </c>
      <c r="I227" s="130">
        <v>45431</v>
      </c>
      <c r="J227" s="130">
        <v>45435</v>
      </c>
      <c r="K227" s="128">
        <v>917</v>
      </c>
      <c r="L227" s="128">
        <v>275</v>
      </c>
      <c r="M227" s="128">
        <v>5</v>
      </c>
      <c r="N227" s="128">
        <f t="shared" si="4"/>
        <v>1375</v>
      </c>
      <c r="O227" s="131"/>
    </row>
    <row r="228" spans="1:15" s="127" customFormat="1" ht="15.6" x14ac:dyDescent="0.25">
      <c r="A228" s="128">
        <v>227</v>
      </c>
      <c r="B228" s="128" t="s">
        <v>151</v>
      </c>
      <c r="C228" s="129" t="s">
        <v>416</v>
      </c>
      <c r="D228" s="129" t="s">
        <v>379</v>
      </c>
      <c r="E228" s="128" t="s">
        <v>153</v>
      </c>
      <c r="F228" s="128" t="s">
        <v>154</v>
      </c>
      <c r="G228" s="128" t="s">
        <v>423</v>
      </c>
      <c r="H228" s="129" t="s">
        <v>424</v>
      </c>
      <c r="I228" s="130">
        <v>45432</v>
      </c>
      <c r="J228" s="130">
        <v>45435</v>
      </c>
      <c r="K228" s="128">
        <v>917</v>
      </c>
      <c r="L228" s="128">
        <v>275</v>
      </c>
      <c r="M228" s="128">
        <v>3</v>
      </c>
      <c r="N228" s="128">
        <f t="shared" si="4"/>
        <v>825</v>
      </c>
      <c r="O228" s="131"/>
    </row>
    <row r="229" spans="1:15" s="127" customFormat="1" ht="15.6" x14ac:dyDescent="0.25">
      <c r="A229" s="128">
        <v>228</v>
      </c>
      <c r="B229" s="128" t="s">
        <v>151</v>
      </c>
      <c r="C229" s="129" t="s">
        <v>418</v>
      </c>
      <c r="D229" s="129" t="s">
        <v>380</v>
      </c>
      <c r="E229" s="128" t="s">
        <v>153</v>
      </c>
      <c r="F229" s="128" t="s">
        <v>154</v>
      </c>
      <c r="G229" s="128" t="s">
        <v>423</v>
      </c>
      <c r="H229" s="129" t="s">
        <v>424</v>
      </c>
      <c r="I229" s="130">
        <v>45431</v>
      </c>
      <c r="J229" s="130">
        <v>45435</v>
      </c>
      <c r="K229" s="128">
        <v>927</v>
      </c>
      <c r="L229" s="128">
        <v>275</v>
      </c>
      <c r="M229" s="128">
        <v>3</v>
      </c>
      <c r="N229" s="128">
        <f t="shared" si="4"/>
        <v>825</v>
      </c>
      <c r="O229" s="131"/>
    </row>
    <row r="230" spans="1:15" s="127" customFormat="1" ht="15.6" x14ac:dyDescent="0.25">
      <c r="A230" s="128">
        <v>229</v>
      </c>
      <c r="B230" s="128" t="s">
        <v>151</v>
      </c>
      <c r="C230" s="129" t="s">
        <v>418</v>
      </c>
      <c r="D230" s="129" t="s">
        <v>381</v>
      </c>
      <c r="E230" s="128" t="s">
        <v>153</v>
      </c>
      <c r="F230" s="128" t="s">
        <v>154</v>
      </c>
      <c r="G230" s="128" t="s">
        <v>423</v>
      </c>
      <c r="H230" s="129" t="s">
        <v>424</v>
      </c>
      <c r="I230" s="130">
        <v>45431</v>
      </c>
      <c r="J230" s="130">
        <v>45435</v>
      </c>
      <c r="K230" s="128">
        <v>927</v>
      </c>
      <c r="L230" s="128">
        <v>275</v>
      </c>
      <c r="M230" s="128">
        <v>3</v>
      </c>
      <c r="N230" s="128">
        <f t="shared" si="4"/>
        <v>825</v>
      </c>
      <c r="O230" s="131"/>
    </row>
    <row r="231" spans="1:15" s="127" customFormat="1" ht="15.6" x14ac:dyDescent="0.25">
      <c r="A231" s="128">
        <v>230</v>
      </c>
      <c r="B231" s="128" t="s">
        <v>151</v>
      </c>
      <c r="C231" s="129" t="s">
        <v>417</v>
      </c>
      <c r="D231" s="129" t="s">
        <v>382</v>
      </c>
      <c r="E231" s="128" t="s">
        <v>153</v>
      </c>
      <c r="F231" s="128" t="s">
        <v>154</v>
      </c>
      <c r="G231" s="128" t="s">
        <v>423</v>
      </c>
      <c r="H231" s="129" t="s">
        <v>424</v>
      </c>
      <c r="I231" s="130">
        <v>45432</v>
      </c>
      <c r="J231" s="130">
        <v>45435</v>
      </c>
      <c r="K231" s="128">
        <v>935</v>
      </c>
      <c r="L231" s="128">
        <v>275</v>
      </c>
      <c r="M231" s="128">
        <v>3</v>
      </c>
      <c r="N231" s="128">
        <f t="shared" si="4"/>
        <v>825</v>
      </c>
      <c r="O231" s="131"/>
    </row>
    <row r="232" spans="1:15" s="127" customFormat="1" ht="15.6" x14ac:dyDescent="0.25">
      <c r="A232" s="128">
        <v>231</v>
      </c>
      <c r="B232" s="128" t="s">
        <v>151</v>
      </c>
      <c r="C232" s="129"/>
      <c r="D232" s="129" t="s">
        <v>383</v>
      </c>
      <c r="E232" s="128" t="s">
        <v>153</v>
      </c>
      <c r="F232" s="128" t="s">
        <v>154</v>
      </c>
      <c r="G232" s="128" t="s">
        <v>423</v>
      </c>
      <c r="H232" s="129" t="s">
        <v>424</v>
      </c>
      <c r="I232" s="130">
        <v>45431</v>
      </c>
      <c r="J232" s="130">
        <v>45435</v>
      </c>
      <c r="K232" s="128">
        <v>935</v>
      </c>
      <c r="L232" s="128">
        <v>275</v>
      </c>
      <c r="M232" s="128">
        <v>5</v>
      </c>
      <c r="N232" s="128">
        <f t="shared" si="4"/>
        <v>1375</v>
      </c>
      <c r="O232" s="131"/>
    </row>
    <row r="233" spans="1:15" s="127" customFormat="1" ht="15.6" x14ac:dyDescent="0.25">
      <c r="A233" s="128">
        <v>232</v>
      </c>
      <c r="B233" s="128" t="s">
        <v>151</v>
      </c>
      <c r="C233" s="129" t="s">
        <v>411</v>
      </c>
      <c r="D233" s="129" t="s">
        <v>384</v>
      </c>
      <c r="E233" s="128" t="s">
        <v>153</v>
      </c>
      <c r="F233" s="128" t="s">
        <v>154</v>
      </c>
      <c r="G233" s="128" t="s">
        <v>423</v>
      </c>
      <c r="H233" s="129" t="s">
        <v>424</v>
      </c>
      <c r="I233" s="130">
        <v>45431</v>
      </c>
      <c r="J233" s="130">
        <v>45435</v>
      </c>
      <c r="K233" s="128">
        <v>1010</v>
      </c>
      <c r="L233" s="128">
        <v>275</v>
      </c>
      <c r="M233" s="128">
        <v>5</v>
      </c>
      <c r="N233" s="128">
        <f t="shared" si="4"/>
        <v>1375</v>
      </c>
      <c r="O233" s="131"/>
    </row>
    <row r="234" spans="1:15" s="127" customFormat="1" ht="15.6" x14ac:dyDescent="0.25">
      <c r="A234" s="128">
        <v>233</v>
      </c>
      <c r="B234" s="128" t="s">
        <v>151</v>
      </c>
      <c r="C234" s="129" t="s">
        <v>411</v>
      </c>
      <c r="D234" s="129" t="s">
        <v>385</v>
      </c>
      <c r="E234" s="128" t="s">
        <v>153</v>
      </c>
      <c r="F234" s="128" t="s">
        <v>154</v>
      </c>
      <c r="G234" s="128" t="s">
        <v>423</v>
      </c>
      <c r="H234" s="129" t="s">
        <v>424</v>
      </c>
      <c r="I234" s="130">
        <v>45432</v>
      </c>
      <c r="J234" s="130">
        <v>45435</v>
      </c>
      <c r="K234" s="128">
        <v>1010</v>
      </c>
      <c r="L234" s="128">
        <v>275</v>
      </c>
      <c r="M234" s="128">
        <v>3</v>
      </c>
      <c r="N234" s="128">
        <f t="shared" si="4"/>
        <v>825</v>
      </c>
      <c r="O234" s="131"/>
    </row>
    <row r="235" spans="1:15" s="127" customFormat="1" ht="15.6" x14ac:dyDescent="0.25">
      <c r="A235" s="128">
        <v>234</v>
      </c>
      <c r="B235" s="128" t="s">
        <v>151</v>
      </c>
      <c r="C235" s="129" t="s">
        <v>418</v>
      </c>
      <c r="D235" s="129" t="s">
        <v>386</v>
      </c>
      <c r="E235" s="128" t="s">
        <v>153</v>
      </c>
      <c r="F235" s="128" t="s">
        <v>154</v>
      </c>
      <c r="G235" s="128" t="s">
        <v>423</v>
      </c>
      <c r="H235" s="129" t="s">
        <v>424</v>
      </c>
      <c r="I235" s="130">
        <v>45431</v>
      </c>
      <c r="J235" s="130">
        <v>45435</v>
      </c>
      <c r="K235" s="128">
        <v>1017</v>
      </c>
      <c r="L235" s="128">
        <v>275</v>
      </c>
      <c r="M235" s="128">
        <v>5</v>
      </c>
      <c r="N235" s="128">
        <f t="shared" si="4"/>
        <v>1375</v>
      </c>
      <c r="O235" s="131"/>
    </row>
    <row r="236" spans="1:15" s="127" customFormat="1" ht="15.6" x14ac:dyDescent="0.25">
      <c r="A236" s="128">
        <v>235</v>
      </c>
      <c r="B236" s="128" t="s">
        <v>151</v>
      </c>
      <c r="C236" s="129" t="s">
        <v>418</v>
      </c>
      <c r="D236" s="129" t="s">
        <v>387</v>
      </c>
      <c r="E236" s="128" t="s">
        <v>153</v>
      </c>
      <c r="F236" s="128" t="s">
        <v>154</v>
      </c>
      <c r="G236" s="128" t="s">
        <v>423</v>
      </c>
      <c r="H236" s="129" t="s">
        <v>424</v>
      </c>
      <c r="I236" s="130">
        <v>45432</v>
      </c>
      <c r="J236" s="130">
        <v>45435</v>
      </c>
      <c r="K236" s="128">
        <v>1017</v>
      </c>
      <c r="L236" s="128">
        <v>275</v>
      </c>
      <c r="M236" s="128">
        <v>3</v>
      </c>
      <c r="N236" s="128">
        <f t="shared" si="4"/>
        <v>825</v>
      </c>
      <c r="O236" s="131"/>
    </row>
    <row r="237" spans="1:15" s="127" customFormat="1" ht="15.6" x14ac:dyDescent="0.25">
      <c r="A237" s="128">
        <v>236</v>
      </c>
      <c r="B237" s="128" t="s">
        <v>151</v>
      </c>
      <c r="C237" s="129" t="s">
        <v>411</v>
      </c>
      <c r="D237" s="129" t="s">
        <v>388</v>
      </c>
      <c r="E237" s="128" t="s">
        <v>153</v>
      </c>
      <c r="F237" s="128" t="s">
        <v>154</v>
      </c>
      <c r="G237" s="128" t="s">
        <v>423</v>
      </c>
      <c r="H237" s="129" t="s">
        <v>424</v>
      </c>
      <c r="I237" s="130">
        <v>45431</v>
      </c>
      <c r="J237" s="130">
        <v>45435</v>
      </c>
      <c r="K237" s="128">
        <v>1027</v>
      </c>
      <c r="L237" s="128">
        <v>275</v>
      </c>
      <c r="M237" s="128">
        <v>5</v>
      </c>
      <c r="N237" s="128">
        <f t="shared" si="4"/>
        <v>1375</v>
      </c>
      <c r="O237" s="131"/>
    </row>
    <row r="238" spans="1:15" s="127" customFormat="1" ht="15.6" x14ac:dyDescent="0.25">
      <c r="A238" s="128">
        <v>237</v>
      </c>
      <c r="B238" s="128" t="s">
        <v>151</v>
      </c>
      <c r="C238" s="129" t="s">
        <v>411</v>
      </c>
      <c r="D238" s="129" t="s">
        <v>389</v>
      </c>
      <c r="E238" s="128" t="s">
        <v>153</v>
      </c>
      <c r="F238" s="128" t="s">
        <v>154</v>
      </c>
      <c r="G238" s="128" t="s">
        <v>423</v>
      </c>
      <c r="H238" s="129" t="s">
        <v>424</v>
      </c>
      <c r="I238" s="130">
        <v>45432</v>
      </c>
      <c r="J238" s="130">
        <v>45435</v>
      </c>
      <c r="K238" s="128">
        <v>1027</v>
      </c>
      <c r="L238" s="128">
        <v>275</v>
      </c>
      <c r="M238" s="128">
        <v>3</v>
      </c>
      <c r="N238" s="128">
        <f t="shared" si="4"/>
        <v>825</v>
      </c>
      <c r="O238" s="131"/>
    </row>
    <row r="239" spans="1:15" s="127" customFormat="1" ht="15.6" x14ac:dyDescent="0.25">
      <c r="A239" s="128">
        <v>238</v>
      </c>
      <c r="B239" s="128" t="s">
        <v>151</v>
      </c>
      <c r="C239" s="129" t="s">
        <v>416</v>
      </c>
      <c r="D239" s="129" t="s">
        <v>390</v>
      </c>
      <c r="E239" s="128" t="s">
        <v>153</v>
      </c>
      <c r="F239" s="128" t="s">
        <v>154</v>
      </c>
      <c r="G239" s="128" t="s">
        <v>423</v>
      </c>
      <c r="H239" s="129" t="s">
        <v>424</v>
      </c>
      <c r="I239" s="130">
        <v>45431</v>
      </c>
      <c r="J239" s="130">
        <v>45435</v>
      </c>
      <c r="K239" s="128">
        <v>1117</v>
      </c>
      <c r="L239" s="128">
        <v>275</v>
      </c>
      <c r="M239" s="128">
        <v>5</v>
      </c>
      <c r="N239" s="128">
        <f t="shared" si="4"/>
        <v>1375</v>
      </c>
      <c r="O239" s="131"/>
    </row>
    <row r="240" spans="1:15" s="127" customFormat="1" ht="15.6" x14ac:dyDescent="0.25">
      <c r="A240" s="128">
        <v>239</v>
      </c>
      <c r="B240" s="128" t="s">
        <v>151</v>
      </c>
      <c r="C240" s="129" t="s">
        <v>416</v>
      </c>
      <c r="D240" s="129" t="s">
        <v>391</v>
      </c>
      <c r="E240" s="128" t="s">
        <v>153</v>
      </c>
      <c r="F240" s="128" t="s">
        <v>154</v>
      </c>
      <c r="G240" s="128" t="s">
        <v>423</v>
      </c>
      <c r="H240" s="129" t="s">
        <v>424</v>
      </c>
      <c r="I240" s="130">
        <v>45432</v>
      </c>
      <c r="J240" s="130">
        <v>45435</v>
      </c>
      <c r="K240" s="128">
        <v>1117</v>
      </c>
      <c r="L240" s="128">
        <v>275</v>
      </c>
      <c r="M240" s="128">
        <v>3</v>
      </c>
      <c r="N240" s="128">
        <f t="shared" si="4"/>
        <v>825</v>
      </c>
      <c r="O240" s="131"/>
    </row>
    <row r="241" spans="1:15" s="127" customFormat="1" ht="15.6" x14ac:dyDescent="0.25">
      <c r="A241" s="128">
        <v>240</v>
      </c>
      <c r="B241" s="128" t="s">
        <v>151</v>
      </c>
      <c r="C241" s="129" t="s">
        <v>417</v>
      </c>
      <c r="D241" s="129" t="s">
        <v>392</v>
      </c>
      <c r="E241" s="128" t="s">
        <v>153</v>
      </c>
      <c r="F241" s="128" t="s">
        <v>154</v>
      </c>
      <c r="G241" s="128" t="s">
        <v>423</v>
      </c>
      <c r="H241" s="129" t="s">
        <v>424</v>
      </c>
      <c r="I241" s="130">
        <v>45432</v>
      </c>
      <c r="J241" s="130">
        <v>45435</v>
      </c>
      <c r="K241" s="128">
        <v>1127</v>
      </c>
      <c r="L241" s="128">
        <v>275</v>
      </c>
      <c r="M241" s="128">
        <v>3</v>
      </c>
      <c r="N241" s="128">
        <f t="shared" si="4"/>
        <v>825</v>
      </c>
      <c r="O241" s="131"/>
    </row>
    <row r="242" spans="1:15" s="127" customFormat="1" ht="15.6" x14ac:dyDescent="0.25">
      <c r="A242" s="128">
        <v>241</v>
      </c>
      <c r="B242" s="128" t="s">
        <v>151</v>
      </c>
      <c r="C242" s="129" t="s">
        <v>417</v>
      </c>
      <c r="D242" s="129" t="s">
        <v>393</v>
      </c>
      <c r="E242" s="128" t="s">
        <v>153</v>
      </c>
      <c r="F242" s="128" t="s">
        <v>154</v>
      </c>
      <c r="G242" s="128" t="s">
        <v>423</v>
      </c>
      <c r="H242" s="129" t="s">
        <v>424</v>
      </c>
      <c r="I242" s="130">
        <v>45431</v>
      </c>
      <c r="J242" s="130">
        <v>45435</v>
      </c>
      <c r="K242" s="128">
        <v>1127</v>
      </c>
      <c r="L242" s="128">
        <v>275</v>
      </c>
      <c r="M242" s="128">
        <v>5</v>
      </c>
      <c r="N242" s="128">
        <f t="shared" si="4"/>
        <v>1375</v>
      </c>
      <c r="O242" s="131"/>
    </row>
    <row r="243" spans="1:15" s="127" customFormat="1" ht="15.6" x14ac:dyDescent="0.25">
      <c r="A243" s="128">
        <v>242</v>
      </c>
      <c r="B243" s="128" t="s">
        <v>151</v>
      </c>
      <c r="C243" s="129" t="s">
        <v>411</v>
      </c>
      <c r="D243" s="129" t="s">
        <v>394</v>
      </c>
      <c r="E243" s="128" t="s">
        <v>153</v>
      </c>
      <c r="F243" s="128" t="s">
        <v>154</v>
      </c>
      <c r="G243" s="128" t="s">
        <v>423</v>
      </c>
      <c r="H243" s="129" t="s">
        <v>424</v>
      </c>
      <c r="I243" s="130">
        <v>45432</v>
      </c>
      <c r="J243" s="130">
        <v>45435</v>
      </c>
      <c r="K243" s="128">
        <v>1210</v>
      </c>
      <c r="L243" s="128">
        <v>275</v>
      </c>
      <c r="M243" s="128">
        <v>3</v>
      </c>
      <c r="N243" s="128">
        <f t="shared" si="4"/>
        <v>825</v>
      </c>
      <c r="O243" s="131"/>
    </row>
    <row r="244" spans="1:15" s="127" customFormat="1" ht="15.6" x14ac:dyDescent="0.25">
      <c r="A244" s="128">
        <v>243</v>
      </c>
      <c r="B244" s="128" t="s">
        <v>151</v>
      </c>
      <c r="C244" s="129" t="s">
        <v>411</v>
      </c>
      <c r="D244" s="129" t="s">
        <v>395</v>
      </c>
      <c r="E244" s="128" t="s">
        <v>153</v>
      </c>
      <c r="F244" s="128" t="s">
        <v>154</v>
      </c>
      <c r="G244" s="128" t="s">
        <v>423</v>
      </c>
      <c r="H244" s="129" t="s">
        <v>424</v>
      </c>
      <c r="I244" s="130">
        <v>45431</v>
      </c>
      <c r="J244" s="130">
        <v>45435</v>
      </c>
      <c r="K244" s="128">
        <v>1210</v>
      </c>
      <c r="L244" s="128">
        <v>275</v>
      </c>
      <c r="M244" s="128">
        <v>5</v>
      </c>
      <c r="N244" s="128">
        <f t="shared" si="4"/>
        <v>1375</v>
      </c>
      <c r="O244" s="131"/>
    </row>
    <row r="245" spans="1:15" s="127" customFormat="1" ht="15.6" x14ac:dyDescent="0.25">
      <c r="A245" s="128">
        <v>244</v>
      </c>
      <c r="B245" s="128" t="s">
        <v>151</v>
      </c>
      <c r="C245" s="129" t="s">
        <v>418</v>
      </c>
      <c r="D245" s="129" t="s">
        <v>396</v>
      </c>
      <c r="E245" s="128" t="s">
        <v>153</v>
      </c>
      <c r="F245" s="128" t="s">
        <v>154</v>
      </c>
      <c r="G245" s="128" t="s">
        <v>423</v>
      </c>
      <c r="H245" s="129" t="s">
        <v>424</v>
      </c>
      <c r="I245" s="130">
        <v>45432</v>
      </c>
      <c r="J245" s="130">
        <v>45435</v>
      </c>
      <c r="K245" s="128">
        <v>1217</v>
      </c>
      <c r="L245" s="128">
        <v>275</v>
      </c>
      <c r="M245" s="128">
        <v>3</v>
      </c>
      <c r="N245" s="128">
        <f t="shared" si="4"/>
        <v>825</v>
      </c>
      <c r="O245" s="131"/>
    </row>
    <row r="246" spans="1:15" s="127" customFormat="1" ht="15.6" x14ac:dyDescent="0.25">
      <c r="A246" s="128">
        <v>245</v>
      </c>
      <c r="B246" s="128" t="s">
        <v>151</v>
      </c>
      <c r="C246" s="129" t="s">
        <v>418</v>
      </c>
      <c r="D246" s="129" t="s">
        <v>397</v>
      </c>
      <c r="E246" s="128" t="s">
        <v>153</v>
      </c>
      <c r="F246" s="128" t="s">
        <v>154</v>
      </c>
      <c r="G246" s="128" t="s">
        <v>423</v>
      </c>
      <c r="H246" s="129" t="s">
        <v>424</v>
      </c>
      <c r="I246" s="130">
        <v>45431</v>
      </c>
      <c r="J246" s="130">
        <v>45435</v>
      </c>
      <c r="K246" s="128">
        <v>1217</v>
      </c>
      <c r="L246" s="128">
        <v>275</v>
      </c>
      <c r="M246" s="128">
        <v>5</v>
      </c>
      <c r="N246" s="128">
        <f t="shared" si="4"/>
        <v>1375</v>
      </c>
      <c r="O246" s="131"/>
    </row>
    <row r="247" spans="1:15" s="127" customFormat="1" ht="15.6" x14ac:dyDescent="0.25">
      <c r="A247" s="128">
        <v>246</v>
      </c>
      <c r="B247" s="128" t="s">
        <v>151</v>
      </c>
      <c r="C247" s="129" t="s">
        <v>418</v>
      </c>
      <c r="D247" s="129" t="s">
        <v>398</v>
      </c>
      <c r="E247" s="128" t="s">
        <v>153</v>
      </c>
      <c r="F247" s="128" t="s">
        <v>154</v>
      </c>
      <c r="G247" s="128" t="s">
        <v>423</v>
      </c>
      <c r="H247" s="129" t="s">
        <v>424</v>
      </c>
      <c r="I247" s="130">
        <v>45431</v>
      </c>
      <c r="J247" s="130">
        <v>45435</v>
      </c>
      <c r="K247" s="128">
        <v>1227</v>
      </c>
      <c r="L247" s="128">
        <v>275</v>
      </c>
      <c r="M247" s="128">
        <v>5</v>
      </c>
      <c r="N247" s="128">
        <f t="shared" si="4"/>
        <v>1375</v>
      </c>
      <c r="O247" s="131"/>
    </row>
    <row r="248" spans="1:15" s="127" customFormat="1" ht="15.6" x14ac:dyDescent="0.25">
      <c r="A248" s="128">
        <v>247</v>
      </c>
      <c r="B248" s="128" t="s">
        <v>151</v>
      </c>
      <c r="C248" s="129" t="s">
        <v>413</v>
      </c>
      <c r="D248" s="129" t="s">
        <v>399</v>
      </c>
      <c r="E248" s="128" t="s">
        <v>153</v>
      </c>
      <c r="F248" s="128" t="s">
        <v>154</v>
      </c>
      <c r="G248" s="128" t="s">
        <v>423</v>
      </c>
      <c r="H248" s="129" t="s">
        <v>424</v>
      </c>
      <c r="I248" s="130">
        <v>45432</v>
      </c>
      <c r="J248" s="130">
        <v>45435</v>
      </c>
      <c r="K248" s="128">
        <v>1227</v>
      </c>
      <c r="L248" s="128">
        <v>275</v>
      </c>
      <c r="M248" s="128">
        <v>3</v>
      </c>
      <c r="N248" s="128">
        <f t="shared" si="4"/>
        <v>825</v>
      </c>
      <c r="O248" s="131"/>
    </row>
    <row r="249" spans="1:15" s="127" customFormat="1" ht="15.6" x14ac:dyDescent="0.25">
      <c r="A249" s="128">
        <v>248</v>
      </c>
      <c r="B249" s="128" t="s">
        <v>151</v>
      </c>
      <c r="C249" s="129"/>
      <c r="D249" s="129" t="s">
        <v>400</v>
      </c>
      <c r="E249" s="128" t="s">
        <v>153</v>
      </c>
      <c r="F249" s="128" t="s">
        <v>154</v>
      </c>
      <c r="G249" s="128" t="s">
        <v>423</v>
      </c>
      <c r="H249" s="129" t="s">
        <v>424</v>
      </c>
      <c r="I249" s="130">
        <v>45431</v>
      </c>
      <c r="J249" s="130">
        <v>45435</v>
      </c>
      <c r="K249" s="128">
        <v>1136</v>
      </c>
      <c r="L249" s="128">
        <v>275</v>
      </c>
      <c r="M249" s="128">
        <v>8</v>
      </c>
      <c r="N249" s="128">
        <f t="shared" si="4"/>
        <v>2200</v>
      </c>
      <c r="O249" s="131" t="s">
        <v>425</v>
      </c>
    </row>
    <row r="250" spans="1:15" s="127" customFormat="1" ht="15.6" x14ac:dyDescent="0.25">
      <c r="A250" s="128">
        <v>249</v>
      </c>
      <c r="B250" s="128" t="s">
        <v>151</v>
      </c>
      <c r="C250" s="129"/>
      <c r="D250" s="129" t="s">
        <v>401</v>
      </c>
      <c r="E250" s="128" t="s">
        <v>153</v>
      </c>
      <c r="F250" s="128" t="s">
        <v>154</v>
      </c>
      <c r="G250" s="128" t="s">
        <v>423</v>
      </c>
      <c r="H250" s="129" t="s">
        <v>424</v>
      </c>
      <c r="I250" s="130">
        <v>45432</v>
      </c>
      <c r="J250" s="130">
        <v>45434</v>
      </c>
      <c r="K250" s="128">
        <v>511</v>
      </c>
      <c r="L250" s="128">
        <v>275</v>
      </c>
      <c r="M250" s="128">
        <v>4</v>
      </c>
      <c r="N250" s="128">
        <f t="shared" si="4"/>
        <v>1100</v>
      </c>
      <c r="O250" s="131"/>
    </row>
    <row r="251" spans="1:15" s="127" customFormat="1" ht="15.6" x14ac:dyDescent="0.25">
      <c r="A251" s="128">
        <v>250</v>
      </c>
      <c r="B251" s="128" t="s">
        <v>151</v>
      </c>
      <c r="C251" s="129" t="s">
        <v>412</v>
      </c>
      <c r="D251" s="129" t="s">
        <v>402</v>
      </c>
      <c r="E251" s="128" t="s">
        <v>153</v>
      </c>
      <c r="F251" s="128" t="s">
        <v>154</v>
      </c>
      <c r="G251" s="128" t="s">
        <v>423</v>
      </c>
      <c r="H251" s="129" t="s">
        <v>424</v>
      </c>
      <c r="I251" s="130">
        <v>45432</v>
      </c>
      <c r="J251" s="130">
        <v>45435</v>
      </c>
      <c r="K251" s="128">
        <v>511</v>
      </c>
      <c r="L251" s="128">
        <v>275</v>
      </c>
      <c r="M251" s="128">
        <v>0</v>
      </c>
      <c r="N251" s="128">
        <f t="shared" si="4"/>
        <v>0</v>
      </c>
      <c r="O251" s="131" t="s">
        <v>426</v>
      </c>
    </row>
    <row r="252" spans="1:15" s="127" customFormat="1" ht="15.6" x14ac:dyDescent="0.25">
      <c r="A252" s="128">
        <v>251</v>
      </c>
      <c r="B252" s="128" t="s">
        <v>151</v>
      </c>
      <c r="C252" s="129" t="s">
        <v>417</v>
      </c>
      <c r="D252" s="129" t="s">
        <v>403</v>
      </c>
      <c r="E252" s="128" t="s">
        <v>153</v>
      </c>
      <c r="F252" s="128" t="s">
        <v>154</v>
      </c>
      <c r="G252" s="128" t="s">
        <v>423</v>
      </c>
      <c r="H252" s="129" t="s">
        <v>424</v>
      </c>
      <c r="I252" s="130">
        <v>45432</v>
      </c>
      <c r="J252" s="130">
        <v>45435</v>
      </c>
      <c r="K252" s="128">
        <v>622</v>
      </c>
      <c r="L252" s="128">
        <v>275</v>
      </c>
      <c r="M252" s="128">
        <v>6</v>
      </c>
      <c r="N252" s="128">
        <f t="shared" si="4"/>
        <v>1650</v>
      </c>
      <c r="O252" s="131"/>
    </row>
    <row r="253" spans="1:15" s="127" customFormat="1" ht="15.6" x14ac:dyDescent="0.25">
      <c r="A253" s="128">
        <v>252</v>
      </c>
      <c r="B253" s="128" t="s">
        <v>151</v>
      </c>
      <c r="C253" s="129" t="s">
        <v>417</v>
      </c>
      <c r="D253" s="129" t="s">
        <v>404</v>
      </c>
      <c r="E253" s="128" t="s">
        <v>153</v>
      </c>
      <c r="F253" s="128" t="s">
        <v>154</v>
      </c>
      <c r="G253" s="128" t="s">
        <v>423</v>
      </c>
      <c r="H253" s="129" t="s">
        <v>424</v>
      </c>
      <c r="I253" s="130">
        <v>45432</v>
      </c>
      <c r="J253" s="130">
        <v>45435</v>
      </c>
      <c r="K253" s="128">
        <v>622</v>
      </c>
      <c r="L253" s="128">
        <v>275</v>
      </c>
      <c r="M253" s="128">
        <v>0</v>
      </c>
      <c r="N253" s="128">
        <f t="shared" si="4"/>
        <v>0</v>
      </c>
      <c r="O253" s="131" t="s">
        <v>426</v>
      </c>
    </row>
    <row r="254" spans="1:15" s="127" customFormat="1" ht="15.6" x14ac:dyDescent="0.25">
      <c r="A254" s="128">
        <v>253</v>
      </c>
      <c r="B254" s="128" t="s">
        <v>151</v>
      </c>
      <c r="C254" s="129" t="s">
        <v>416</v>
      </c>
      <c r="D254" s="129" t="s">
        <v>405</v>
      </c>
      <c r="E254" s="128" t="s">
        <v>153</v>
      </c>
      <c r="F254" s="128" t="s">
        <v>154</v>
      </c>
      <c r="G254" s="128" t="s">
        <v>423</v>
      </c>
      <c r="H254" s="129" t="s">
        <v>424</v>
      </c>
      <c r="I254" s="130">
        <v>45432</v>
      </c>
      <c r="J254" s="130">
        <v>45435</v>
      </c>
      <c r="K254" s="128">
        <v>643</v>
      </c>
      <c r="L254" s="128">
        <v>275</v>
      </c>
      <c r="M254" s="128">
        <v>6</v>
      </c>
      <c r="N254" s="128">
        <f t="shared" si="4"/>
        <v>1650</v>
      </c>
      <c r="O254" s="131"/>
    </row>
    <row r="255" spans="1:15" s="127" customFormat="1" ht="15.6" x14ac:dyDescent="0.25">
      <c r="A255" s="128">
        <v>254</v>
      </c>
      <c r="B255" s="128" t="s">
        <v>151</v>
      </c>
      <c r="C255" s="129" t="s">
        <v>416</v>
      </c>
      <c r="D255" s="129" t="s">
        <v>406</v>
      </c>
      <c r="E255" s="128" t="s">
        <v>153</v>
      </c>
      <c r="F255" s="128" t="s">
        <v>154</v>
      </c>
      <c r="G255" s="128" t="s">
        <v>423</v>
      </c>
      <c r="H255" s="129" t="s">
        <v>424</v>
      </c>
      <c r="I255" s="130">
        <v>45432</v>
      </c>
      <c r="J255" s="130">
        <v>45435</v>
      </c>
      <c r="K255" s="128">
        <v>643</v>
      </c>
      <c r="L255" s="128">
        <v>275</v>
      </c>
      <c r="M255" s="128">
        <v>0</v>
      </c>
      <c r="N255" s="128">
        <f t="shared" si="4"/>
        <v>0</v>
      </c>
      <c r="O255" s="131" t="s">
        <v>426</v>
      </c>
    </row>
    <row r="256" spans="1:15" s="127" customFormat="1" ht="15.6" x14ac:dyDescent="0.25">
      <c r="A256" s="128">
        <v>255</v>
      </c>
      <c r="B256" s="128" t="s">
        <v>151</v>
      </c>
      <c r="C256" s="129" t="s">
        <v>418</v>
      </c>
      <c r="D256" s="129" t="s">
        <v>407</v>
      </c>
      <c r="E256" s="128" t="s">
        <v>153</v>
      </c>
      <c r="F256" s="128" t="s">
        <v>154</v>
      </c>
      <c r="G256" s="128" t="s">
        <v>423</v>
      </c>
      <c r="H256" s="129" t="s">
        <v>424</v>
      </c>
      <c r="I256" s="130">
        <v>45432</v>
      </c>
      <c r="J256" s="130">
        <v>45435</v>
      </c>
      <c r="K256" s="128">
        <v>504</v>
      </c>
      <c r="L256" s="128">
        <v>275</v>
      </c>
      <c r="M256" s="128">
        <v>6</v>
      </c>
      <c r="N256" s="128">
        <f t="shared" si="4"/>
        <v>1650</v>
      </c>
      <c r="O256" s="131"/>
    </row>
    <row r="257" spans="1:15" s="127" customFormat="1" ht="15.6" x14ac:dyDescent="0.25">
      <c r="A257" s="128">
        <v>256</v>
      </c>
      <c r="B257" s="128" t="s">
        <v>151</v>
      </c>
      <c r="C257" s="129" t="s">
        <v>416</v>
      </c>
      <c r="D257" s="129" t="s">
        <v>408</v>
      </c>
      <c r="E257" s="128" t="s">
        <v>153</v>
      </c>
      <c r="F257" s="128" t="s">
        <v>154</v>
      </c>
      <c r="G257" s="128" t="s">
        <v>423</v>
      </c>
      <c r="H257" s="129" t="s">
        <v>424</v>
      </c>
      <c r="I257" s="130">
        <v>45432</v>
      </c>
      <c r="J257" s="130">
        <v>45435</v>
      </c>
      <c r="K257" s="128">
        <v>504</v>
      </c>
      <c r="L257" s="128">
        <v>275</v>
      </c>
      <c r="M257" s="128">
        <v>0</v>
      </c>
      <c r="N257" s="128">
        <f t="shared" si="4"/>
        <v>0</v>
      </c>
      <c r="O257" s="131" t="s">
        <v>426</v>
      </c>
    </row>
    <row r="258" spans="1:15" s="127" customFormat="1" ht="15.6" x14ac:dyDescent="0.25">
      <c r="A258" s="128">
        <v>257</v>
      </c>
      <c r="B258" s="128" t="s">
        <v>151</v>
      </c>
      <c r="C258" s="129" t="s">
        <v>416</v>
      </c>
      <c r="D258" s="129" t="s">
        <v>409</v>
      </c>
      <c r="E258" s="128" t="s">
        <v>153</v>
      </c>
      <c r="F258" s="128" t="s">
        <v>154</v>
      </c>
      <c r="G258" s="128" t="s">
        <v>423</v>
      </c>
      <c r="H258" s="129" t="s">
        <v>424</v>
      </c>
      <c r="I258" s="130">
        <v>45432</v>
      </c>
      <c r="J258" s="130">
        <v>45435</v>
      </c>
      <c r="K258" s="128">
        <v>515</v>
      </c>
      <c r="L258" s="128">
        <v>275</v>
      </c>
      <c r="M258" s="128">
        <v>6</v>
      </c>
      <c r="N258" s="128">
        <f t="shared" si="4"/>
        <v>1650</v>
      </c>
      <c r="O258" s="131"/>
    </row>
    <row r="259" spans="1:15" s="127" customFormat="1" ht="15.6" x14ac:dyDescent="0.25">
      <c r="A259" s="128">
        <v>258</v>
      </c>
      <c r="B259" s="128" t="s">
        <v>151</v>
      </c>
      <c r="C259" s="129" t="s">
        <v>413</v>
      </c>
      <c r="D259" s="129" t="s">
        <v>410</v>
      </c>
      <c r="E259" s="128" t="s">
        <v>153</v>
      </c>
      <c r="F259" s="128" t="s">
        <v>154</v>
      </c>
      <c r="G259" s="128" t="s">
        <v>423</v>
      </c>
      <c r="H259" s="129" t="s">
        <v>424</v>
      </c>
      <c r="I259" s="130">
        <v>45432</v>
      </c>
      <c r="J259" s="130">
        <v>45435</v>
      </c>
      <c r="K259" s="128">
        <v>515</v>
      </c>
      <c r="L259" s="128">
        <v>275</v>
      </c>
      <c r="M259" s="128">
        <v>0</v>
      </c>
      <c r="N259" s="128">
        <f t="shared" ref="N259:N261" si="5">L259*M259</f>
        <v>0</v>
      </c>
      <c r="O259" s="131"/>
    </row>
    <row r="260" spans="1:15" s="127" customFormat="1" ht="15.6" x14ac:dyDescent="0.25">
      <c r="A260" s="128">
        <v>259</v>
      </c>
      <c r="B260" s="128" t="s">
        <v>151</v>
      </c>
      <c r="C260" s="129" t="s">
        <v>422</v>
      </c>
      <c r="D260" s="129" t="s">
        <v>420</v>
      </c>
      <c r="E260" s="128"/>
      <c r="F260" s="128" t="s">
        <v>419</v>
      </c>
      <c r="G260" s="128" t="s">
        <v>423</v>
      </c>
      <c r="H260" s="129" t="s">
        <v>424</v>
      </c>
      <c r="I260" s="130">
        <v>45430</v>
      </c>
      <c r="J260" s="130">
        <v>45436</v>
      </c>
      <c r="K260" s="128">
        <v>734</v>
      </c>
      <c r="L260" s="128">
        <v>275</v>
      </c>
      <c r="M260" s="128">
        <f t="shared" ref="M260:M261" si="6">J260-I260</f>
        <v>6</v>
      </c>
      <c r="N260" s="128">
        <f t="shared" si="5"/>
        <v>1650</v>
      </c>
      <c r="O260" s="131"/>
    </row>
    <row r="261" spans="1:15" s="127" customFormat="1" ht="15.6" x14ac:dyDescent="0.25">
      <c r="A261" s="128">
        <v>260</v>
      </c>
      <c r="B261" s="128" t="s">
        <v>151</v>
      </c>
      <c r="C261" s="129" t="s">
        <v>422</v>
      </c>
      <c r="D261" s="129" t="s">
        <v>421</v>
      </c>
      <c r="E261" s="128"/>
      <c r="F261" s="128" t="s">
        <v>419</v>
      </c>
      <c r="G261" s="128" t="s">
        <v>423</v>
      </c>
      <c r="H261" s="129" t="s">
        <v>424</v>
      </c>
      <c r="I261" s="130">
        <v>45430</v>
      </c>
      <c r="J261" s="130">
        <v>45436</v>
      </c>
      <c r="K261" s="128">
        <v>734</v>
      </c>
      <c r="L261" s="128">
        <v>275</v>
      </c>
      <c r="M261" s="128">
        <f t="shared" si="6"/>
        <v>6</v>
      </c>
      <c r="N261" s="128">
        <f t="shared" si="5"/>
        <v>1650</v>
      </c>
      <c r="O261" s="131"/>
    </row>
    <row r="263" spans="1:15" ht="15.6" x14ac:dyDescent="0.25">
      <c r="N263" s="127">
        <f>SUM(N2:N262)</f>
        <v>253550</v>
      </c>
    </row>
  </sheetData>
  <autoFilter ref="A1:O261" xr:uid="{BA274D46-4FB3-463E-AB9C-A90C46A295E1}"/>
  <phoneticPr fontId="23" type="noConversion"/>
  <pageMargins left="0.7" right="0.7" top="0.75" bottom="0.75" header="0.3" footer="0.3"/>
  <pageSetup paperSize="9" scale="5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0" master="">
    <arrUserId title="Area 1_1_1_1" rangeCreator="" othersAccessPermission="edit"/>
    <arrUserId title="Area 1_1_1_1_1" rangeCreator="" othersAccessPermission="edit"/>
  </rangeList>
  <rangeList sheetStid="51" master="">
    <arrUserId title="Area 1_1_1_1" rangeCreator="" othersAccessPermission="edit"/>
    <arrUserId title="Area 1_1_1_1_1" rangeCreator="" othersAccessPermission="edit"/>
  </rangeList>
  <rangeList sheetStid="64" master=""/>
  <rangeList sheetStid="53" master=""/>
  <rangeList sheetStid="73" master=""/>
  <rangeList sheetStid="56" master=""/>
  <rangeList sheetStid="62" master="">
    <arrUserId title="Area 1_1_1_1" rangeCreator="" othersAccessPermission="edit"/>
    <arrUserId title="Area 1_1_1_1_1" rangeCreator="" othersAccessPermission="edit"/>
  </rangeList>
  <rangeList sheetStid="63" master=""/>
  <rangeList sheetStid="74"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结算</vt:lpstr>
      <vt:lpstr>分房明细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吴茜 耿</cp:lastModifiedBy>
  <cp:lastPrinted>2024-05-30T03:45:28Z</cp:lastPrinted>
  <dcterms:created xsi:type="dcterms:W3CDTF">2021-02-28T03:21:00Z</dcterms:created>
  <dcterms:modified xsi:type="dcterms:W3CDTF">2024-06-20T02:31:03Z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8FF8C77FCE254A9AAFC86F23EA82277A_13</vt:lpwstr>
  </property>
  <property fmtid="{D5CDD505-2E9C-101B-9397-08002B2CF9AE}" pid="4" name="KSOReadingLayout">
    <vt:bool>false</vt:bool>
  </property>
</Properties>
</file>