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25" windowHeight="7515"/>
  </bookViews>
  <sheets>
    <sheet name="报价单" sheetId="3" r:id="rId1"/>
  </sheets>
  <definedNames>
    <definedName name="_xlnm.Print_Area" localSheetId="0">报价单!$A$1:$J$69</definedName>
  </definedNames>
  <calcPr calcId="144525"/>
</workbook>
</file>

<file path=xl/comments1.xml><?xml version="1.0" encoding="utf-8"?>
<comments xmlns="http://schemas.openxmlformats.org/spreadsheetml/2006/main">
  <authors>
    <author>Song Yang 宋阳</author>
  </authors>
  <commentList>
    <comment ref="I19" authorId="0">
      <text>
        <r>
          <rPr>
            <b/>
            <sz val="9"/>
            <rFont val="宋体"/>
            <charset val="134"/>
          </rPr>
          <t>采购部：原则上航班相邻20分钟以内，选择使用一辆帕萨特以及同等级别用车，原则上不建议使用豪华车,如需一人一车需副总或总监级别邮件批复。</t>
        </r>
      </text>
    </comment>
    <comment ref="I27" authorId="0">
      <text>
        <r>
          <rPr>
            <b/>
            <sz val="9"/>
            <rFont val="宋体"/>
            <charset val="134"/>
          </rPr>
          <t>对酒店需求如星级要求，会场距离要求等可以写在备注里</t>
        </r>
      </text>
    </comment>
    <comment ref="I32" authorId="0">
      <text>
        <r>
          <rPr>
            <b/>
            <sz val="9"/>
            <rFont val="宋体"/>
            <charset val="134"/>
          </rPr>
          <t>采购部：原则上晚餐不超过300元/人，但基于不浪费原则，务必对餐费，根据城市地域不同，进行合理预算。一般自助餐相对桌餐而言比较节省费用</t>
        </r>
      </text>
    </comment>
    <comment ref="I43" authorId="0">
      <text>
        <r>
          <rPr>
            <b/>
            <sz val="9"/>
            <rFont val="宋体"/>
            <charset val="134"/>
          </rPr>
          <t>采购部：原则上如果人数较多可以选择会议包价，一般100人课桌式，选择200平左右无柱会议室较合理</t>
        </r>
      </text>
    </comment>
    <comment ref="I48" authorId="0">
      <text>
        <r>
          <rPr>
            <b/>
            <sz val="9"/>
            <rFont val="宋体"/>
            <charset val="134"/>
          </rPr>
          <t>采购部:餐标60元/人</t>
        </r>
        <r>
          <rPr>
            <sz val="9"/>
            <rFont val="宋体"/>
            <charset val="134"/>
          </rPr>
          <t xml:space="preserve">
</t>
        </r>
      </text>
    </comment>
    <comment ref="I53" authorId="0">
      <text>
        <r>
          <rPr>
            <b/>
            <sz val="9"/>
            <rFont val="宋体"/>
            <charset val="134"/>
          </rPr>
          <t xml:space="preserve">采购部：国内会注册费原则上不通过旅行社，请不要放入预估价格
</t>
        </r>
      </text>
    </comment>
    <comment ref="I58" authorId="0">
      <text>
        <r>
          <rPr>
            <b/>
            <sz val="9"/>
            <rFont val="宋体"/>
            <charset val="134"/>
          </rPr>
          <t xml:space="preserve">采购部:原则上20人一个会议执行，对于需求不同，可以酌情增减，合理预估
</t>
        </r>
        <r>
          <rPr>
            <sz val="9"/>
            <rFont val="宋体"/>
            <charset val="134"/>
          </rPr>
          <t xml:space="preserve">
</t>
        </r>
      </text>
    </comment>
    <comment ref="I63" authorId="0">
      <text>
        <r>
          <rPr>
            <b/>
            <sz val="9"/>
            <rFont val="宋体"/>
            <charset val="134"/>
          </rPr>
          <t>采购部：机票和第三方执行不收取服务费</t>
        </r>
      </text>
    </comment>
  </commentList>
</comments>
</file>

<file path=xl/sharedStrings.xml><?xml version="1.0" encoding="utf-8"?>
<sst xmlns="http://schemas.openxmlformats.org/spreadsheetml/2006/main" count="83">
  <si>
    <t>会议活动结算单</t>
  </si>
  <si>
    <t>供应商名称</t>
  </si>
  <si>
    <t>康辉集团北京国际会议展览有限公司</t>
  </si>
  <si>
    <t>会议名称</t>
  </si>
  <si>
    <t>2018年中国医师协会全国小儿神经外科学术年会</t>
  </si>
  <si>
    <t xml:space="preserve">报价人 </t>
  </si>
  <si>
    <t>唐诗琳</t>
  </si>
  <si>
    <t>报价日期</t>
  </si>
  <si>
    <t>会议时间</t>
  </si>
  <si>
    <t>2018.11.2-4</t>
  </si>
  <si>
    <t>会议地点</t>
  </si>
  <si>
    <t>深圳圣廷苑酒店</t>
  </si>
  <si>
    <t>报价有效期</t>
  </si>
  <si>
    <t>报价单号</t>
  </si>
  <si>
    <t>会议天数</t>
  </si>
  <si>
    <t>参加人数</t>
  </si>
  <si>
    <t>一、交通（飞机/火车）</t>
  </si>
  <si>
    <t>出发城市</t>
  </si>
  <si>
    <t>到达城市</t>
  </si>
  <si>
    <t>人数</t>
  </si>
  <si>
    <t>次数</t>
  </si>
  <si>
    <t>机票原价</t>
  </si>
  <si>
    <t>折扣价</t>
  </si>
  <si>
    <t>总价</t>
  </si>
  <si>
    <t>备注</t>
  </si>
  <si>
    <t>机票</t>
  </si>
  <si>
    <t>深圳</t>
  </si>
  <si>
    <t>北京</t>
  </si>
  <si>
    <t>机建税80元</t>
  </si>
  <si>
    <t>全价票，机建税80元</t>
  </si>
  <si>
    <t>上海</t>
  </si>
  <si>
    <t>马杰FM9333 退票费（不同航司退票重出）</t>
  </si>
  <si>
    <t>马杰上海-深圳改签费</t>
  </si>
  <si>
    <t>马杰深圳-上海改签费</t>
  </si>
  <si>
    <t>出票手续费，20元/张</t>
  </si>
  <si>
    <t>小计</t>
  </si>
  <si>
    <t>二、交通（接送机等）</t>
  </si>
  <si>
    <t>车型</t>
  </si>
  <si>
    <t>天数</t>
  </si>
  <si>
    <t>单价</t>
  </si>
  <si>
    <t>机场接送</t>
  </si>
  <si>
    <t>（帕萨特/GL8/考斯特/大巴）</t>
  </si>
  <si>
    <t>北京往返接送</t>
  </si>
  <si>
    <t>（帕萨特/GL9/考斯特/大巴）</t>
  </si>
  <si>
    <t>上海往返接送</t>
  </si>
  <si>
    <t>（帕萨特/GL10/考斯特/大巴）</t>
  </si>
  <si>
    <t>市内接送</t>
  </si>
  <si>
    <t>（帕萨特/GL11/考斯特/大巴）</t>
  </si>
  <si>
    <t>全天包车</t>
  </si>
  <si>
    <t>（帕萨特/GL12/考斯特/大巴）</t>
  </si>
  <si>
    <t>三、酒店</t>
  </si>
  <si>
    <t>酒店名称</t>
  </si>
  <si>
    <t>房间数</t>
  </si>
  <si>
    <t>单间（含早）</t>
  </si>
  <si>
    <t>标间（含早）</t>
  </si>
  <si>
    <t>四、餐饮</t>
  </si>
  <si>
    <t>就餐日期</t>
  </si>
  <si>
    <t>午餐/晚餐</t>
  </si>
  <si>
    <t>桌数</t>
  </si>
  <si>
    <t>餐饮（1）</t>
  </si>
  <si>
    <t>餐饮（2）</t>
  </si>
  <si>
    <t>餐饮（3）</t>
  </si>
  <si>
    <t>餐饮（4）</t>
  </si>
  <si>
    <t>餐饮（5）</t>
  </si>
  <si>
    <t>五、会议场地</t>
  </si>
  <si>
    <t>会场面积</t>
  </si>
  <si>
    <t>主会议室</t>
  </si>
  <si>
    <t>分会场（1）</t>
  </si>
  <si>
    <t>分会场（2）</t>
  </si>
  <si>
    <t>分会场（3）</t>
  </si>
  <si>
    <t>茶歇</t>
  </si>
  <si>
    <t>投影设备等租赁</t>
  </si>
  <si>
    <t>六、其他</t>
  </si>
  <si>
    <t>注册费</t>
  </si>
  <si>
    <t>签证费</t>
  </si>
  <si>
    <t xml:space="preserve">七、第三方现场执行 </t>
  </si>
  <si>
    <t>全程会议执行</t>
  </si>
  <si>
    <t>当地会议执行</t>
  </si>
  <si>
    <t>八、服务费用和税金</t>
  </si>
  <si>
    <t>费率</t>
  </si>
  <si>
    <t>服务费</t>
  </si>
  <si>
    <t>税金</t>
  </si>
  <si>
    <t>合计总价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</si>
</sst>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$&quot;#,##0_);[Red]\(&quot;$&quot;#,##0\)"/>
    <numFmt numFmtId="177" formatCode="_-&quot;Ł&quot;* #,##0.00_-;\-&quot;Ł&quot;* #,##0.00_-;_-&quot;Ł&quot;* &quot;-&quot;??_-;_-@_-"/>
    <numFmt numFmtId="178" formatCode="_-* #,##0.00_ _€_-;\-* #,##0.00_ _€_-;_-* &quot;-&quot;??_ _€_-;_-@_-"/>
    <numFmt numFmtId="179" formatCode="0.00_);[Red]\(0.00\)"/>
    <numFmt numFmtId="180" formatCode="[$-409]d\-mmm\-yy;@"/>
    <numFmt numFmtId="181" formatCode="#,##0_);[Red]\(#,##0\)"/>
    <numFmt numFmtId="182" formatCode="0_);[Red]\(0\)"/>
    <numFmt numFmtId="183" formatCode="_ \¥* #,##0.00_ ;_ \¥* \-#,##0.00_ ;_ \¥* &quot;-&quot;??_ ;_ @_ "/>
  </numFmts>
  <fonts count="31">
    <font>
      <sz val="11"/>
      <color theme="1"/>
      <name val="宋体"/>
      <charset val="134"/>
      <scheme val="minor"/>
    </font>
    <font>
      <sz val="10"/>
      <name val="华文细黑"/>
      <charset val="134"/>
    </font>
    <font>
      <sz val="12"/>
      <name val="华文细黑"/>
      <charset val="134"/>
    </font>
    <font>
      <sz val="11"/>
      <name val="华文细黑"/>
      <charset val="134"/>
    </font>
    <font>
      <b/>
      <sz val="16"/>
      <name val="华文细黑"/>
      <charset val="134"/>
    </font>
    <font>
      <b/>
      <sz val="20"/>
      <name val="华文细黑"/>
      <charset val="134"/>
    </font>
    <font>
      <sz val="11"/>
      <color indexed="8"/>
      <name val="华文细黑"/>
      <charset val="134"/>
    </font>
    <font>
      <b/>
      <sz val="11"/>
      <color indexed="8"/>
      <name val="华文细黑"/>
      <charset val="134"/>
    </font>
    <font>
      <b/>
      <sz val="11"/>
      <name val="华文细黑"/>
      <charset val="134"/>
    </font>
    <font>
      <b/>
      <sz val="11"/>
      <name val="Malgun Gothic Semilight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Verdan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1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39" applyNumberFormat="0" applyFont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37" applyNumberFormat="0" applyAlignment="0" applyProtection="0">
      <alignment vertical="center"/>
    </xf>
    <xf numFmtId="0" fontId="30" fillId="14" borderId="40" applyNumberFormat="0" applyAlignment="0" applyProtection="0">
      <alignment vertical="center"/>
    </xf>
    <xf numFmtId="0" fontId="23" fillId="29" borderId="4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177" fontId="22" fillId="0" borderId="0"/>
    <xf numFmtId="0" fontId="16" fillId="1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6" fontId="15" fillId="0" borderId="0"/>
  </cellStyleXfs>
  <cellXfs count="179">
    <xf numFmtId="0" fontId="0" fillId="0" borderId="0" xfId="0">
      <alignment vertical="center"/>
    </xf>
    <xf numFmtId="177" fontId="1" fillId="0" borderId="0" xfId="43" applyFont="1" applyFill="1"/>
    <xf numFmtId="177" fontId="2" fillId="0" borderId="0" xfId="43" applyFont="1"/>
    <xf numFmtId="177" fontId="3" fillId="0" borderId="0" xfId="43" applyFont="1"/>
    <xf numFmtId="177" fontId="3" fillId="0" borderId="0" xfId="43" applyFont="1" applyFill="1"/>
    <xf numFmtId="177" fontId="3" fillId="2" borderId="0" xfId="43" applyFont="1" applyFill="1"/>
    <xf numFmtId="177" fontId="1" fillId="0" borderId="0" xfId="43" applyFont="1"/>
    <xf numFmtId="179" fontId="1" fillId="0" borderId="0" xfId="43" applyNumberFormat="1" applyFont="1"/>
    <xf numFmtId="180" fontId="4" fillId="0" borderId="0" xfId="51" applyNumberFormat="1" applyFont="1" applyFill="1" applyBorder="1" applyAlignment="1" applyProtection="1">
      <alignment vertical="center" wrapText="1"/>
      <protection locked="0"/>
    </xf>
    <xf numFmtId="177" fontId="1" fillId="0" borderId="0" xfId="43" applyFont="1" applyFill="1" applyBorder="1" applyAlignment="1"/>
    <xf numFmtId="180" fontId="5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2" fillId="0" borderId="0" xfId="51" applyNumberFormat="1" applyFont="1" applyProtection="1">
      <protection locked="0"/>
    </xf>
    <xf numFmtId="180" fontId="6" fillId="0" borderId="1" xfId="51" applyNumberFormat="1" applyFont="1" applyBorder="1" applyAlignment="1" applyProtection="1">
      <protection locked="0"/>
    </xf>
    <xf numFmtId="180" fontId="7" fillId="0" borderId="2" xfId="51" applyNumberFormat="1" applyFont="1" applyBorder="1" applyAlignment="1" applyProtection="1">
      <alignment horizontal="center" wrapText="1"/>
      <protection locked="0"/>
    </xf>
    <xf numFmtId="180" fontId="7" fillId="0" borderId="3" xfId="51" applyNumberFormat="1" applyFont="1" applyBorder="1" applyAlignment="1" applyProtection="1">
      <alignment horizontal="center"/>
      <protection locked="0"/>
    </xf>
    <xf numFmtId="180" fontId="7" fillId="0" borderId="4" xfId="51" applyNumberFormat="1" applyFont="1" applyBorder="1" applyAlignment="1" applyProtection="1">
      <alignment horizontal="center"/>
      <protection locked="0"/>
    </xf>
    <xf numFmtId="180" fontId="6" fillId="0" borderId="0" xfId="51" applyNumberFormat="1" applyFont="1" applyBorder="1" applyAlignment="1" applyProtection="1">
      <protection locked="0"/>
    </xf>
    <xf numFmtId="177" fontId="8" fillId="0" borderId="1" xfId="43" applyFont="1" applyBorder="1" applyAlignment="1"/>
    <xf numFmtId="177" fontId="8" fillId="0" borderId="2" xfId="43" applyFont="1" applyBorder="1" applyAlignment="1">
      <alignment wrapText="1"/>
    </xf>
    <xf numFmtId="180" fontId="6" fillId="0" borderId="5" xfId="51" applyNumberFormat="1" applyFont="1" applyBorder="1" applyAlignment="1" applyProtection="1">
      <protection locked="0"/>
    </xf>
    <xf numFmtId="180" fontId="7" fillId="0" borderId="6" xfId="51" applyNumberFormat="1" applyFont="1" applyBorder="1" applyAlignment="1" applyProtection="1">
      <alignment horizontal="center"/>
      <protection locked="0"/>
    </xf>
    <xf numFmtId="180" fontId="7" fillId="0" borderId="6" xfId="51" applyNumberFormat="1" applyFont="1" applyBorder="1" applyAlignment="1" applyProtection="1">
      <protection locked="0"/>
    </xf>
    <xf numFmtId="180" fontId="7" fillId="0" borderId="7" xfId="51" applyNumberFormat="1" applyFont="1" applyBorder="1" applyAlignment="1" applyProtection="1">
      <protection locked="0"/>
    </xf>
    <xf numFmtId="177" fontId="8" fillId="0" borderId="5" xfId="43" applyFont="1" applyBorder="1" applyAlignment="1"/>
    <xf numFmtId="179" fontId="9" fillId="0" borderId="8" xfId="43" applyNumberFormat="1" applyFont="1" applyBorder="1" applyAlignment="1"/>
    <xf numFmtId="180" fontId="6" fillId="0" borderId="9" xfId="51" applyNumberFormat="1" applyFont="1" applyBorder="1" applyAlignment="1" applyProtection="1">
      <protection locked="0"/>
    </xf>
    <xf numFmtId="180" fontId="6" fillId="0" borderId="10" xfId="51" applyNumberFormat="1" applyFont="1" applyBorder="1" applyAlignment="1" applyProtection="1">
      <alignment horizontal="center"/>
      <protection locked="0"/>
    </xf>
    <xf numFmtId="180" fontId="6" fillId="0" borderId="10" xfId="51" applyNumberFormat="1" applyFont="1" applyBorder="1" applyAlignment="1" applyProtection="1">
      <protection locked="0"/>
    </xf>
    <xf numFmtId="180" fontId="6" fillId="0" borderId="11" xfId="51" applyNumberFormat="1" applyFont="1" applyBorder="1" applyAlignment="1" applyProtection="1">
      <protection locked="0"/>
    </xf>
    <xf numFmtId="180" fontId="7" fillId="0" borderId="9" xfId="51" applyNumberFormat="1" applyFont="1" applyBorder="1" applyAlignment="1" applyProtection="1">
      <protection locked="0"/>
    </xf>
    <xf numFmtId="179" fontId="8" fillId="0" borderId="1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Border="1" applyAlignment="1" applyProtection="1">
      <alignment horizontal="center"/>
      <protection locked="0"/>
    </xf>
    <xf numFmtId="180" fontId="8" fillId="3" borderId="12" xfId="51" applyNumberFormat="1" applyFont="1" applyFill="1" applyBorder="1" applyAlignment="1" applyProtection="1">
      <alignment horizontal="left" vertical="center"/>
      <protection locked="0"/>
    </xf>
    <xf numFmtId="180" fontId="8" fillId="3" borderId="13" xfId="51" applyNumberFormat="1" applyFont="1" applyFill="1" applyBorder="1" applyAlignment="1" applyProtection="1">
      <alignment horizontal="left" vertical="center"/>
      <protection locked="0"/>
    </xf>
    <xf numFmtId="180" fontId="7" fillId="3" borderId="14" xfId="51" applyNumberFormat="1" applyFont="1" applyFill="1" applyBorder="1" applyAlignment="1" applyProtection="1">
      <alignment horizontal="center" wrapText="1"/>
      <protection locked="0"/>
    </xf>
    <xf numFmtId="177" fontId="8" fillId="3" borderId="14" xfId="43" applyFont="1" applyFill="1" applyBorder="1" applyAlignment="1">
      <alignment horizontal="center"/>
    </xf>
    <xf numFmtId="179" fontId="8" fillId="3" borderId="14" xfId="43" applyNumberFormat="1" applyFont="1" applyFill="1" applyBorder="1" applyAlignment="1">
      <alignment horizontal="center"/>
    </xf>
    <xf numFmtId="180" fontId="6" fillId="4" borderId="15" xfId="51" applyNumberFormat="1" applyFont="1" applyFill="1" applyBorder="1" applyAlignment="1" applyProtection="1">
      <protection locked="0"/>
    </xf>
    <xf numFmtId="180" fontId="6" fillId="4" borderId="16" xfId="51" applyNumberFormat="1" applyFont="1" applyFill="1" applyBorder="1" applyAlignment="1" applyProtection="1">
      <protection locked="0"/>
    </xf>
    <xf numFmtId="180" fontId="7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/>
      <protection locked="0"/>
    </xf>
    <xf numFmtId="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15" xfId="51" applyNumberFormat="1" applyFont="1" applyFill="1" applyBorder="1" applyAlignment="1" applyProtection="1">
      <alignment horizontal="center"/>
      <protection locked="0"/>
    </xf>
    <xf numFmtId="180" fontId="7" fillId="5" borderId="16" xfId="51" applyNumberFormat="1" applyFont="1" applyFill="1" applyBorder="1" applyAlignment="1" applyProtection="1">
      <alignment horizontal="center"/>
      <protection locked="0"/>
    </xf>
    <xf numFmtId="180" fontId="6" fillId="5" borderId="6" xfId="51" applyNumberFormat="1" applyFont="1" applyFill="1" applyBorder="1" applyProtection="1">
      <protection locked="0"/>
    </xf>
    <xf numFmtId="180" fontId="3" fillId="5" borderId="6" xfId="51" applyNumberFormat="1" applyFont="1" applyFill="1" applyBorder="1" applyAlignment="1" applyProtection="1">
      <alignment horizontal="center"/>
      <protection locked="0"/>
    </xf>
    <xf numFmtId="181" fontId="3" fillId="5" borderId="6" xfId="51" applyNumberFormat="1" applyFont="1" applyFill="1" applyBorder="1" applyAlignment="1" applyProtection="1">
      <alignment horizontal="center"/>
      <protection locked="0"/>
    </xf>
    <xf numFmtId="179" fontId="3" fillId="5" borderId="6" xfId="51" applyNumberFormat="1" applyFont="1" applyFill="1" applyBorder="1" applyAlignment="1" applyProtection="1">
      <alignment horizontal="center"/>
      <protection locked="0"/>
    </xf>
    <xf numFmtId="180" fontId="7" fillId="0" borderId="17" xfId="51" applyNumberFormat="1" applyFont="1" applyFill="1" applyBorder="1" applyAlignment="1" applyProtection="1">
      <alignment horizontal="center"/>
      <protection locked="0"/>
    </xf>
    <xf numFmtId="180" fontId="7" fillId="0" borderId="0" xfId="51" applyNumberFormat="1" applyFont="1" applyFill="1" applyBorder="1" applyAlignment="1" applyProtection="1">
      <alignment horizontal="center"/>
      <protection locked="0"/>
    </xf>
    <xf numFmtId="180" fontId="8" fillId="3" borderId="15" xfId="51" applyNumberFormat="1" applyFont="1" applyFill="1" applyBorder="1" applyAlignment="1" applyProtection="1">
      <alignment horizontal="left" vertical="center"/>
      <protection locked="0"/>
    </xf>
    <xf numFmtId="180" fontId="8" fillId="3" borderId="16" xfId="51" applyNumberFormat="1" applyFont="1" applyFill="1" applyBorder="1" applyAlignment="1" applyProtection="1">
      <alignment horizontal="left" vertical="center"/>
      <protection locked="0"/>
    </xf>
    <xf numFmtId="180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vertical="center"/>
      <protection locked="0"/>
    </xf>
    <xf numFmtId="179" fontId="7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5" xfId="51" applyNumberFormat="1" applyFont="1" applyFill="1" applyBorder="1" applyAlignment="1" applyProtection="1">
      <alignment vertical="center"/>
      <protection locked="0"/>
    </xf>
    <xf numFmtId="180" fontId="6" fillId="4" borderId="16" xfId="51" applyNumberFormat="1" applyFont="1" applyFill="1" applyBorder="1" applyAlignment="1" applyProtection="1">
      <alignment vertical="center"/>
      <protection locked="0"/>
    </xf>
    <xf numFmtId="180" fontId="6" fillId="0" borderId="6" xfId="51" applyNumberFormat="1" applyFont="1" applyFill="1" applyBorder="1" applyProtection="1">
      <protection locked="0"/>
    </xf>
    <xf numFmtId="182" fontId="3" fillId="0" borderId="6" xfId="51" applyNumberFormat="1" applyFont="1" applyFill="1" applyBorder="1" applyAlignment="1" applyProtection="1">
      <alignment horizontal="center"/>
      <protection locked="0"/>
    </xf>
    <xf numFmtId="182" fontId="3" fillId="0" borderId="6" xfId="51" applyNumberFormat="1" applyFont="1" applyFill="1" applyBorder="1" applyProtection="1">
      <protection locked="0"/>
    </xf>
    <xf numFmtId="43" fontId="3" fillId="0" borderId="6" xfId="51" applyNumberFormat="1" applyFont="1" applyFill="1" applyBorder="1" applyAlignment="1" applyProtection="1">
      <protection locked="0"/>
    </xf>
    <xf numFmtId="179" fontId="3" fillId="0" borderId="6" xfId="51" applyNumberFormat="1" applyFont="1" applyFill="1" applyBorder="1" applyAlignment="1" applyProtection="1">
      <protection locked="0"/>
    </xf>
    <xf numFmtId="43" fontId="3" fillId="0" borderId="6" xfId="51" applyNumberFormat="1" applyFont="1" applyFill="1" applyBorder="1" applyAlignment="1" applyProtection="1">
      <alignment horizontal="center"/>
      <protection locked="0"/>
    </xf>
    <xf numFmtId="180" fontId="7" fillId="5" borderId="5" xfId="51" applyNumberFormat="1" applyFont="1" applyFill="1" applyBorder="1" applyAlignment="1" applyProtection="1">
      <alignment horizontal="center"/>
      <protection locked="0"/>
    </xf>
    <xf numFmtId="180" fontId="7" fillId="5" borderId="6" xfId="51" applyNumberFormat="1" applyFont="1" applyFill="1" applyBorder="1" applyAlignment="1" applyProtection="1">
      <alignment horizontal="center"/>
      <protection locked="0"/>
    </xf>
    <xf numFmtId="178" fontId="3" fillId="5" borderId="6" xfId="50" applyFont="1" applyFill="1" applyBorder="1" applyProtection="1">
      <protection locked="0"/>
    </xf>
    <xf numFmtId="183" fontId="3" fillId="5" borderId="6" xfId="51" applyNumberFormat="1" applyFont="1" applyFill="1" applyBorder="1" applyAlignment="1" applyProtection="1">
      <protection locked="0"/>
    </xf>
    <xf numFmtId="179" fontId="8" fillId="5" borderId="6" xfId="51" applyNumberFormat="1" applyFont="1" applyFill="1" applyBorder="1" applyAlignment="1" applyProtection="1">
      <protection locked="0"/>
    </xf>
    <xf numFmtId="180" fontId="8" fillId="0" borderId="15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18" xfId="51" applyNumberFormat="1" applyFont="1" applyFill="1" applyBorder="1" applyAlignment="1" applyProtection="1">
      <alignment horizontal="center" vertical="center" wrapText="1"/>
      <protection locked="0"/>
    </xf>
    <xf numFmtId="177" fontId="8" fillId="3" borderId="15" xfId="43" applyFont="1" applyFill="1" applyBorder="1" applyAlignment="1" applyProtection="1">
      <alignment horizontal="left" vertical="center"/>
      <protection locked="0"/>
    </xf>
    <xf numFmtId="177" fontId="8" fillId="3" borderId="16" xfId="43" applyFont="1" applyFill="1" applyBorder="1" applyAlignment="1" applyProtection="1">
      <alignment horizontal="left" vertical="center"/>
      <protection locked="0"/>
    </xf>
    <xf numFmtId="177" fontId="3" fillId="2" borderId="15" xfId="43" applyFont="1" applyFill="1" applyBorder="1" applyAlignment="1" applyProtection="1">
      <alignment horizontal="left" vertical="center"/>
      <protection locked="0"/>
    </xf>
    <xf numFmtId="177" fontId="3" fillId="2" borderId="16" xfId="43" applyFont="1" applyFill="1" applyBorder="1" applyAlignment="1" applyProtection="1">
      <alignment horizontal="left" vertical="center"/>
      <protection locked="0"/>
    </xf>
    <xf numFmtId="180" fontId="6" fillId="0" borderId="8" xfId="51" applyNumberFormat="1" applyFont="1" applyFill="1" applyBorder="1" applyAlignment="1" applyProtection="1">
      <alignment vertical="center"/>
      <protection locked="0"/>
    </xf>
    <xf numFmtId="180" fontId="6" fillId="0" borderId="16" xfId="51" applyNumberFormat="1" applyFont="1" applyFill="1" applyBorder="1" applyAlignment="1" applyProtection="1">
      <alignment vertical="center"/>
      <protection locked="0"/>
    </xf>
    <xf numFmtId="182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6" fillId="2" borderId="6" xfId="51" applyNumberFormat="1" applyFont="1" applyFill="1" applyBorder="1" applyAlignment="1" applyProtection="1">
      <alignment horizontal="right" vertical="center" wrapText="1"/>
      <protection locked="0"/>
    </xf>
    <xf numFmtId="180" fontId="6" fillId="5" borderId="6" xfId="51" applyNumberFormat="1" applyFont="1" applyFill="1" applyBorder="1" applyAlignment="1" applyProtection="1">
      <alignment horizontal="center"/>
      <protection locked="0"/>
    </xf>
    <xf numFmtId="180" fontId="6" fillId="4" borderId="5" xfId="51" applyNumberFormat="1" applyFont="1" applyFill="1" applyBorder="1" applyAlignment="1" applyProtection="1">
      <alignment horizontal="left"/>
      <protection locked="0"/>
    </xf>
    <xf numFmtId="180" fontId="6" fillId="4" borderId="6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 wrapText="1"/>
      <protection locked="0"/>
    </xf>
    <xf numFmtId="179" fontId="3" fillId="0" borderId="18" xfId="51" applyNumberFormat="1" applyFont="1" applyFill="1" applyBorder="1" applyAlignment="1" applyProtection="1">
      <protection locked="0"/>
    </xf>
    <xf numFmtId="180" fontId="6" fillId="0" borderId="6" xfId="51" applyNumberFormat="1" applyFont="1" applyFill="1" applyBorder="1" applyAlignment="1" applyProtection="1">
      <alignment horizontal="left" vertical="center" wrapText="1"/>
      <protection locked="0"/>
    </xf>
    <xf numFmtId="180" fontId="3" fillId="0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alignment horizontal="center"/>
      <protection locked="0"/>
    </xf>
    <xf numFmtId="0" fontId="3" fillId="5" borderId="6" xfId="51" applyNumberFormat="1" applyFont="1" applyFill="1" applyBorder="1" applyAlignment="1" applyProtection="1">
      <protection locked="0"/>
    </xf>
    <xf numFmtId="180" fontId="8" fillId="0" borderId="17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0" xfId="51" applyNumberFormat="1" applyFont="1" applyFill="1" applyBorder="1" applyAlignment="1" applyProtection="1">
      <alignment horizontal="center" vertical="center" wrapText="1"/>
      <protection locked="0"/>
    </xf>
    <xf numFmtId="180" fontId="6" fillId="4" borderId="19" xfId="51" applyNumberFormat="1" applyFont="1" applyFill="1" applyBorder="1" applyAlignment="1" applyProtection="1">
      <alignment horizontal="left"/>
      <protection locked="0"/>
    </xf>
    <xf numFmtId="180" fontId="6" fillId="4" borderId="20" xfId="51" applyNumberFormat="1" applyFont="1" applyFill="1" applyBorder="1" applyAlignment="1" applyProtection="1">
      <alignment horizontal="left"/>
      <protection locked="0"/>
    </xf>
    <xf numFmtId="180" fontId="6" fillId="0" borderId="6" xfId="51" applyNumberFormat="1" applyFont="1" applyFill="1" applyBorder="1" applyAlignment="1" applyProtection="1">
      <alignment horizontal="center" vertical="center"/>
      <protection locked="0"/>
    </xf>
    <xf numFmtId="180" fontId="6" fillId="0" borderId="21" xfId="51" applyNumberFormat="1" applyFont="1" applyFill="1" applyBorder="1" applyProtection="1">
      <protection locked="0"/>
    </xf>
    <xf numFmtId="180" fontId="3" fillId="0" borderId="21" xfId="51" applyNumberFormat="1" applyFont="1" applyFill="1" applyBorder="1" applyAlignment="1" applyProtection="1">
      <alignment horizontal="center"/>
      <protection locked="0"/>
    </xf>
    <xf numFmtId="0" fontId="3" fillId="0" borderId="21" xfId="51" applyNumberFormat="1" applyFont="1" applyFill="1" applyBorder="1" applyProtection="1">
      <protection locked="0"/>
    </xf>
    <xf numFmtId="43" fontId="3" fillId="0" borderId="21" xfId="51" applyNumberFormat="1" applyFont="1" applyFill="1" applyBorder="1" applyAlignment="1" applyProtection="1">
      <protection locked="0"/>
    </xf>
    <xf numFmtId="179" fontId="3" fillId="0" borderId="21" xfId="51" applyNumberFormat="1" applyFont="1" applyFill="1" applyBorder="1" applyAlignment="1" applyProtection="1">
      <protection locked="0"/>
    </xf>
    <xf numFmtId="180" fontId="7" fillId="5" borderId="22" xfId="51" applyNumberFormat="1" applyFont="1" applyFill="1" applyBorder="1" applyAlignment="1" applyProtection="1">
      <alignment horizontal="center"/>
      <protection locked="0"/>
    </xf>
    <xf numFmtId="180" fontId="7" fillId="5" borderId="23" xfId="51" applyNumberFormat="1" applyFont="1" applyFill="1" applyBorder="1" applyAlignment="1" applyProtection="1">
      <alignment horizontal="center"/>
      <protection locked="0"/>
    </xf>
    <xf numFmtId="180" fontId="6" fillId="3" borderId="6" xfId="51" applyNumberFormat="1" applyFont="1" applyFill="1" applyBorder="1" applyAlignment="1" applyProtection="1">
      <alignment horizontal="center" vertical="center" wrapText="1"/>
      <protection locked="0"/>
    </xf>
    <xf numFmtId="180" fontId="6" fillId="3" borderId="6" xfId="51" applyNumberFormat="1" applyFont="1" applyFill="1" applyBorder="1" applyAlignment="1" applyProtection="1">
      <alignment horizontal="center" vertical="center"/>
      <protection locked="0"/>
    </xf>
    <xf numFmtId="177" fontId="3" fillId="0" borderId="19" xfId="43" applyFont="1" applyBorder="1" applyAlignment="1" applyProtection="1">
      <alignment horizontal="left"/>
      <protection locked="0"/>
    </xf>
    <xf numFmtId="177" fontId="3" fillId="0" borderId="20" xfId="43" applyFont="1" applyBorder="1" applyAlignment="1" applyProtection="1">
      <alignment horizontal="left"/>
      <protection locked="0"/>
    </xf>
    <xf numFmtId="18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177" fontId="3" fillId="0" borderId="5" xfId="43" applyFont="1" applyBorder="1" applyAlignment="1" applyProtection="1">
      <alignment horizontal="left"/>
      <protection locked="0"/>
    </xf>
    <xf numFmtId="177" fontId="3" fillId="0" borderId="6" xfId="43" applyFont="1" applyBorder="1" applyAlignment="1" applyProtection="1">
      <alignment horizontal="left"/>
      <protection locked="0"/>
    </xf>
    <xf numFmtId="0" fontId="6" fillId="3" borderId="6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6" xfId="51" applyNumberFormat="1" applyFont="1" applyFill="1" applyBorder="1" applyAlignment="1" applyProtection="1">
      <protection locked="0"/>
    </xf>
    <xf numFmtId="177" fontId="3" fillId="0" borderId="5" xfId="43" applyFont="1" applyBorder="1" applyAlignment="1" applyProtection="1">
      <protection locked="0"/>
    </xf>
    <xf numFmtId="177" fontId="3" fillId="0" borderId="6" xfId="43" applyFont="1" applyBorder="1" applyAlignment="1" applyProtection="1">
      <protection locked="0"/>
    </xf>
    <xf numFmtId="43" fontId="3" fillId="5" borderId="6" xfId="51" applyNumberFormat="1" applyFont="1" applyFill="1" applyBorder="1" applyAlignment="1" applyProtection="1">
      <protection locked="0"/>
    </xf>
    <xf numFmtId="180" fontId="8" fillId="0" borderId="24" xfId="51" applyNumberFormat="1" applyFont="1" applyFill="1" applyBorder="1" applyAlignment="1" applyProtection="1">
      <alignment horizontal="center" vertical="center" wrapText="1"/>
      <protection locked="0"/>
    </xf>
    <xf numFmtId="180" fontId="8" fillId="0" borderId="25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6" xfId="51" applyNumberFormat="1" applyFont="1" applyFill="1" applyBorder="1" applyAlignment="1" applyProtection="1">
      <alignment horizontal="center" wrapText="1"/>
      <protection locked="0"/>
    </xf>
    <xf numFmtId="43" fontId="8" fillId="3" borderId="6" xfId="51" applyNumberFormat="1" applyFont="1" applyFill="1" applyBorder="1" applyAlignment="1" applyProtection="1">
      <alignment horizontal="center"/>
      <protection locked="0"/>
    </xf>
    <xf numFmtId="179" fontId="8" fillId="3" borderId="6" xfId="51" applyNumberFormat="1" applyFont="1" applyFill="1" applyBorder="1" applyAlignment="1" applyProtection="1">
      <alignment horizontal="center"/>
      <protection locked="0"/>
    </xf>
    <xf numFmtId="9" fontId="3" fillId="0" borderId="6" xfId="51" applyNumberFormat="1" applyFont="1" applyFill="1" applyBorder="1" applyAlignment="1" applyProtection="1">
      <alignment horizontal="center"/>
      <protection locked="0"/>
    </xf>
    <xf numFmtId="181" fontId="3" fillId="0" borderId="6" xfId="51" applyNumberFormat="1" applyFont="1" applyFill="1" applyBorder="1" applyAlignment="1" applyProtection="1">
      <alignment horizontal="center"/>
      <protection locked="0"/>
    </xf>
    <xf numFmtId="179" fontId="3" fillId="0" borderId="6" xfId="51" applyNumberFormat="1" applyFont="1" applyFill="1" applyBorder="1" applyAlignment="1" applyProtection="1">
      <alignment vertical="center"/>
      <protection locked="0"/>
    </xf>
    <xf numFmtId="180" fontId="5" fillId="0" borderId="0" xfId="51" applyNumberFormat="1" applyFont="1" applyFill="1" applyBorder="1" applyAlignment="1" applyProtection="1">
      <alignment vertical="center" wrapText="1"/>
      <protection locked="0"/>
    </xf>
    <xf numFmtId="177" fontId="8" fillId="0" borderId="3" xfId="43" applyFont="1" applyBorder="1" applyAlignment="1">
      <alignment wrapText="1"/>
    </xf>
    <xf numFmtId="177" fontId="8" fillId="0" borderId="4" xfId="43" applyFont="1" applyBorder="1" applyAlignment="1">
      <alignment wrapText="1"/>
    </xf>
    <xf numFmtId="177" fontId="8" fillId="0" borderId="6" xfId="43" applyFont="1" applyBorder="1" applyAlignment="1"/>
    <xf numFmtId="182" fontId="8" fillId="0" borderId="26" xfId="51" applyNumberFormat="1" applyFont="1" applyFill="1" applyBorder="1" applyAlignment="1" applyProtection="1">
      <alignment horizontal="center"/>
      <protection locked="0"/>
    </xf>
    <xf numFmtId="177" fontId="8" fillId="0" borderId="10" xfId="43" applyFont="1" applyBorder="1" applyAlignment="1"/>
    <xf numFmtId="181" fontId="8" fillId="3" borderId="14" xfId="43" applyNumberFormat="1" applyFont="1" applyFill="1" applyBorder="1" applyAlignment="1">
      <alignment horizontal="center"/>
    </xf>
    <xf numFmtId="177" fontId="8" fillId="3" borderId="27" xfId="43" applyFont="1" applyFill="1" applyBorder="1" applyAlignment="1" applyProtection="1">
      <alignment vertical="center"/>
      <protection locked="0"/>
    </xf>
    <xf numFmtId="181" fontId="3" fillId="0" borderId="6" xfId="43" applyNumberFormat="1" applyFont="1" applyBorder="1" applyAlignment="1">
      <alignment horizontal="center"/>
    </xf>
    <xf numFmtId="177" fontId="3" fillId="0" borderId="28" xfId="43" applyFont="1" applyBorder="1" applyAlignment="1"/>
    <xf numFmtId="183" fontId="3" fillId="5" borderId="28" xfId="51" applyNumberFormat="1" applyFont="1" applyFill="1" applyBorder="1" applyAlignment="1" applyProtection="1">
      <protection locked="0"/>
    </xf>
    <xf numFmtId="180" fontId="7" fillId="0" borderId="29" xfId="51" applyNumberFormat="1" applyFont="1" applyFill="1" applyBorder="1" applyAlignment="1" applyProtection="1">
      <alignment horizontal="center"/>
      <protection locked="0"/>
    </xf>
    <xf numFmtId="180" fontId="7" fillId="3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8" xfId="51" applyNumberFormat="1" applyFont="1" applyFill="1" applyBorder="1" applyAlignment="1" applyProtection="1">
      <protection locked="0"/>
    </xf>
    <xf numFmtId="43" fontId="3" fillId="0" borderId="8" xfId="51" applyNumberFormat="1" applyFont="1" applyFill="1" applyBorder="1" applyAlignment="1" applyProtection="1">
      <alignment horizontal="left"/>
      <protection locked="0"/>
    </xf>
    <xf numFmtId="43" fontId="3" fillId="0" borderId="7" xfId="51" applyNumberFormat="1" applyFont="1" applyFill="1" applyBorder="1" applyAlignment="1" applyProtection="1">
      <alignment horizontal="left"/>
      <protection locked="0"/>
    </xf>
    <xf numFmtId="180" fontId="8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3" borderId="28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0" borderId="7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8" xfId="51" applyNumberFormat="1" applyFont="1" applyFill="1" applyBorder="1" applyAlignment="1" applyProtection="1">
      <alignment horizontal="center" vertical="center" wrapText="1"/>
      <protection locked="0"/>
    </xf>
    <xf numFmtId="180" fontId="7" fillId="2" borderId="7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8" xfId="51" applyNumberFormat="1" applyFont="1" applyFill="1" applyBorder="1" applyAlignment="1" applyProtection="1">
      <protection locked="0"/>
    </xf>
    <xf numFmtId="43" fontId="3" fillId="0" borderId="7" xfId="51" applyNumberFormat="1" applyFont="1" applyFill="1" applyBorder="1" applyAlignment="1" applyProtection="1">
      <protection locked="0"/>
    </xf>
    <xf numFmtId="180" fontId="8" fillId="0" borderId="29" xfId="51" applyNumberFormat="1" applyFont="1" applyFill="1" applyBorder="1" applyAlignment="1" applyProtection="1">
      <alignment horizontal="center" vertical="center" wrapText="1"/>
      <protection locked="0"/>
    </xf>
    <xf numFmtId="43" fontId="3" fillId="0" borderId="28" xfId="51" applyNumberFormat="1" applyFont="1" applyFill="1" applyBorder="1" applyAlignment="1" applyProtection="1">
      <alignment horizontal="center"/>
      <protection locked="0"/>
    </xf>
    <xf numFmtId="43" fontId="3" fillId="0" borderId="8" xfId="51" applyNumberFormat="1" applyFont="1" applyFill="1" applyBorder="1" applyAlignment="1" applyProtection="1">
      <alignment horizontal="center"/>
      <protection locked="0"/>
    </xf>
    <xf numFmtId="43" fontId="3" fillId="0" borderId="7" xfId="51" applyNumberFormat="1" applyFont="1" applyFill="1" applyBorder="1" applyAlignment="1" applyProtection="1">
      <alignment horizontal="center"/>
      <protection locked="0"/>
    </xf>
    <xf numFmtId="183" fontId="3" fillId="5" borderId="30" xfId="51" applyNumberFormat="1" applyFont="1" applyFill="1" applyBorder="1" applyAlignment="1" applyProtection="1">
      <alignment horizontal="center"/>
      <protection locked="0"/>
    </xf>
    <xf numFmtId="183" fontId="3" fillId="5" borderId="31" xfId="51" applyNumberFormat="1" applyFont="1" applyFill="1" applyBorder="1" applyAlignment="1" applyProtection="1">
      <alignment horizontal="center"/>
      <protection locked="0"/>
    </xf>
    <xf numFmtId="183" fontId="3" fillId="5" borderId="6" xfId="51" applyNumberFormat="1" applyFont="1" applyFill="1" applyBorder="1" applyAlignment="1" applyProtection="1">
      <alignment horizontal="center"/>
      <protection locked="0"/>
    </xf>
    <xf numFmtId="183" fontId="3" fillId="5" borderId="28" xfId="51" applyNumberFormat="1" applyFont="1" applyFill="1" applyBorder="1" applyAlignment="1" applyProtection="1">
      <alignment horizontal="center"/>
      <protection locked="0"/>
    </xf>
    <xf numFmtId="43" fontId="3" fillId="5" borderId="28" xfId="51" applyNumberFormat="1" applyFont="1" applyFill="1" applyBorder="1" applyAlignment="1" applyProtection="1">
      <protection locked="0"/>
    </xf>
    <xf numFmtId="180" fontId="8" fillId="0" borderId="32" xfId="51" applyNumberFormat="1" applyFont="1" applyFill="1" applyBorder="1" applyAlignment="1" applyProtection="1">
      <alignment horizontal="center" vertical="center" wrapText="1"/>
      <protection locked="0"/>
    </xf>
    <xf numFmtId="180" fontId="7" fillId="5" borderId="33" xfId="51" applyNumberFormat="1" applyFont="1" applyFill="1" applyBorder="1" applyAlignment="1" applyProtection="1">
      <alignment horizontal="center"/>
      <protection locked="0"/>
    </xf>
    <xf numFmtId="180" fontId="7" fillId="5" borderId="34" xfId="51" applyNumberFormat="1" applyFont="1" applyFill="1" applyBorder="1" applyAlignment="1" applyProtection="1">
      <alignment horizontal="center"/>
      <protection locked="0"/>
    </xf>
    <xf numFmtId="180" fontId="6" fillId="5" borderId="10" xfId="51" applyNumberFormat="1" applyFont="1" applyFill="1" applyBorder="1" applyProtection="1">
      <protection locked="0"/>
    </xf>
    <xf numFmtId="180" fontId="3" fillId="5" borderId="10" xfId="51" applyNumberFormat="1" applyFont="1" applyFill="1" applyBorder="1" applyAlignment="1" applyProtection="1">
      <alignment horizontal="center"/>
      <protection locked="0"/>
    </xf>
    <xf numFmtId="178" fontId="3" fillId="5" borderId="10" xfId="50" applyFont="1" applyFill="1" applyBorder="1" applyProtection="1">
      <protection locked="0"/>
    </xf>
    <xf numFmtId="183" fontId="3" fillId="5" borderId="10" xfId="51" applyNumberFormat="1" applyFont="1" applyFill="1" applyBorder="1" applyAlignment="1" applyProtection="1">
      <protection locked="0"/>
    </xf>
    <xf numFmtId="179" fontId="8" fillId="5" borderId="10" xfId="51" applyNumberFormat="1" applyFont="1" applyFill="1" applyBorder="1" applyAlignment="1" applyProtection="1">
      <protection locked="0"/>
    </xf>
    <xf numFmtId="180" fontId="7" fillId="0" borderId="0" xfId="51" applyNumberFormat="1" applyFont="1" applyFill="1" applyBorder="1" applyProtection="1">
      <protection locked="0"/>
    </xf>
    <xf numFmtId="177" fontId="3" fillId="0" borderId="0" xfId="43" applyFont="1" applyBorder="1" applyProtection="1">
      <protection locked="0"/>
    </xf>
    <xf numFmtId="180" fontId="6" fillId="0" borderId="0" xfId="51" applyNumberFormat="1" applyFont="1" applyFill="1" applyBorder="1" applyProtection="1">
      <protection locked="0"/>
    </xf>
    <xf numFmtId="180" fontId="3" fillId="0" borderId="0" xfId="51" applyNumberFormat="1" applyFont="1" applyFill="1" applyBorder="1" applyAlignment="1" applyProtection="1">
      <alignment horizontal="center"/>
      <protection locked="0"/>
    </xf>
    <xf numFmtId="178" fontId="3" fillId="0" borderId="0" xfId="50" applyFont="1" applyFill="1" applyBorder="1" applyProtection="1">
      <protection locked="0"/>
    </xf>
    <xf numFmtId="183" fontId="3" fillId="0" borderId="0" xfId="51" applyNumberFormat="1" applyFont="1" applyFill="1" applyBorder="1" applyAlignment="1" applyProtection="1">
      <alignment horizontal="center"/>
      <protection locked="0"/>
    </xf>
    <xf numFmtId="179" fontId="3" fillId="0" borderId="0" xfId="51" applyNumberFormat="1" applyFont="1" applyFill="1" applyBorder="1" applyAlignment="1" applyProtection="1">
      <alignment horizontal="center"/>
      <protection locked="0"/>
    </xf>
    <xf numFmtId="180" fontId="3" fillId="0" borderId="0" xfId="51" applyNumberFormat="1" applyFont="1" applyFill="1" applyBorder="1" applyProtection="1"/>
    <xf numFmtId="180" fontId="7" fillId="0" borderId="0" xfId="51" applyNumberFormat="1" applyFont="1" applyFill="1" applyBorder="1" applyAlignment="1" applyProtection="1">
      <alignment horizontal="center"/>
    </xf>
    <xf numFmtId="179" fontId="8" fillId="6" borderId="35" xfId="43" applyNumberFormat="1" applyFont="1" applyFill="1" applyBorder="1"/>
    <xf numFmtId="177" fontId="2" fillId="0" borderId="0" xfId="43" applyFont="1" applyFill="1" applyBorder="1"/>
    <xf numFmtId="179" fontId="2" fillId="0" borderId="0" xfId="43" applyNumberFormat="1" applyFont="1"/>
    <xf numFmtId="177" fontId="1" fillId="0" borderId="0" xfId="43" applyFont="1" applyAlignment="1">
      <alignment horizontal="center"/>
    </xf>
    <xf numFmtId="183" fontId="3" fillId="5" borderId="36" xfId="51" applyNumberFormat="1" applyFont="1" applyFill="1" applyBorder="1" applyAlignment="1" applyProtection="1">
      <protection locked="0"/>
    </xf>
    <xf numFmtId="183" fontId="3" fillId="5" borderId="11" xfId="51" applyNumberFormat="1" applyFont="1" applyFill="1" applyBorder="1" applyAlignment="1" applyProtection="1">
      <protection locked="0"/>
    </xf>
    <xf numFmtId="177" fontId="3" fillId="0" borderId="0" xfId="43" applyFont="1" applyFill="1" applyBorder="1" applyAlignment="1" applyProtection="1">
      <alignment horizont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Sheet1" xfId="50"/>
    <cellStyle name="Normal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158749</xdr:colOff>
      <xdr:row>0</xdr:row>
      <xdr:rowOff>0</xdr:rowOff>
    </xdr:from>
    <xdr:to>
      <xdr:col>1</xdr:col>
      <xdr:colOff>282574</xdr:colOff>
      <xdr:row>2</xdr:row>
      <xdr:rowOff>1</xdr:rowOff>
    </xdr:to>
    <xdr:pic>
      <xdr:nvPicPr>
        <xdr:cNvPr id="2" name="图片 1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03124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158749</xdr:colOff>
      <xdr:row>0</xdr:row>
      <xdr:rowOff>0</xdr:rowOff>
    </xdr:from>
    <xdr:to>
      <xdr:col>1</xdr:col>
      <xdr:colOff>693420</xdr:colOff>
      <xdr:row>2</xdr:row>
      <xdr:rowOff>1</xdr:rowOff>
    </xdr:to>
    <xdr:pic>
      <xdr:nvPicPr>
        <xdr:cNvPr id="3" name="图片 2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158115" y="0"/>
          <a:ext cx="144272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showGridLines="0" tabSelected="1" zoomScale="55" zoomScaleNormal="55" topLeftCell="A10" workbookViewId="0">
      <selection activeCell="K22" sqref="K22"/>
    </sheetView>
  </sheetViews>
  <sheetFormatPr defaultColWidth="9" defaultRowHeight="14.25"/>
  <cols>
    <col min="1" max="1" width="11.9083333333333" style="6" customWidth="1"/>
    <col min="2" max="2" width="10.8166666666667" style="6" customWidth="1"/>
    <col min="3" max="3" width="28.45" style="6" customWidth="1"/>
    <col min="4" max="4" width="14.9083333333333" style="6" customWidth="1"/>
    <col min="5" max="5" width="12.9083333333333" style="6" customWidth="1"/>
    <col min="6" max="6" width="9.63333333333333" style="6" customWidth="1"/>
    <col min="7" max="7" width="10.3666666666667" style="6" customWidth="1"/>
    <col min="8" max="8" width="13.1833333333333" style="7" customWidth="1"/>
    <col min="9" max="9" width="11.9083333333333" style="6" customWidth="1"/>
    <col min="10" max="10" width="45" style="6" customWidth="1"/>
    <col min="11" max="16384" width="9" style="6"/>
  </cols>
  <sheetData>
    <row r="1" s="1" customFormat="1" ht="30" customHeight="1" spans="1:10">
      <c r="A1" s="8"/>
      <c r="B1" s="9"/>
      <c r="C1" s="10" t="s">
        <v>0</v>
      </c>
      <c r="D1" s="10"/>
      <c r="E1" s="10"/>
      <c r="F1" s="10"/>
      <c r="G1" s="10"/>
      <c r="H1" s="10"/>
      <c r="I1" s="10"/>
      <c r="J1" s="121"/>
    </row>
    <row r="2" s="2" customFormat="1" ht="30" customHeight="1" spans="1:9">
      <c r="A2" s="11"/>
      <c r="B2" s="11"/>
      <c r="C2" s="10"/>
      <c r="D2" s="10"/>
      <c r="E2" s="10"/>
      <c r="F2" s="10"/>
      <c r="G2" s="10"/>
      <c r="H2" s="10"/>
      <c r="I2" s="10"/>
    </row>
    <row r="3" s="3" customFormat="1" ht="19.5" customHeight="1" spans="1:10">
      <c r="A3" s="12" t="s">
        <v>1</v>
      </c>
      <c r="B3" s="13" t="s">
        <v>2</v>
      </c>
      <c r="C3" s="14"/>
      <c r="D3" s="14"/>
      <c r="E3" s="15"/>
      <c r="F3" s="16"/>
      <c r="G3" s="17" t="s">
        <v>3</v>
      </c>
      <c r="H3" s="18" t="s">
        <v>4</v>
      </c>
      <c r="I3" s="122"/>
      <c r="J3" s="123"/>
    </row>
    <row r="4" s="3" customFormat="1" ht="18" customHeight="1" spans="1:10">
      <c r="A4" s="19" t="s">
        <v>5</v>
      </c>
      <c r="B4" s="20" t="s">
        <v>6</v>
      </c>
      <c r="C4" s="20"/>
      <c r="D4" s="21" t="s">
        <v>7</v>
      </c>
      <c r="E4" s="22">
        <v>43396</v>
      </c>
      <c r="F4" s="16"/>
      <c r="G4" s="23" t="s">
        <v>8</v>
      </c>
      <c r="H4" s="24" t="s">
        <v>9</v>
      </c>
      <c r="I4" s="124" t="s">
        <v>10</v>
      </c>
      <c r="J4" s="125" t="s">
        <v>11</v>
      </c>
    </row>
    <row r="5" s="3" customFormat="1" ht="18" customHeight="1" spans="1:10">
      <c r="A5" s="25" t="s">
        <v>12</v>
      </c>
      <c r="B5" s="26">
        <v>43403</v>
      </c>
      <c r="C5" s="26"/>
      <c r="D5" s="27" t="s">
        <v>13</v>
      </c>
      <c r="E5" s="28"/>
      <c r="F5" s="16"/>
      <c r="G5" s="29" t="s">
        <v>14</v>
      </c>
      <c r="H5" s="30">
        <v>1</v>
      </c>
      <c r="I5" s="126" t="s">
        <v>15</v>
      </c>
      <c r="J5" s="125">
        <v>5</v>
      </c>
    </row>
    <row r="6" s="3" customFormat="1" ht="9.9" customHeight="1" spans="1:10">
      <c r="A6" s="31"/>
      <c r="B6" s="31"/>
      <c r="C6" s="31"/>
      <c r="D6" s="31"/>
      <c r="E6" s="31"/>
      <c r="F6" s="31"/>
      <c r="G6" s="31"/>
      <c r="H6" s="31"/>
      <c r="I6" s="31"/>
      <c r="J6" s="31"/>
    </row>
    <row r="7" s="3" customFormat="1" ht="18" customHeight="1" spans="1:10">
      <c r="A7" s="32" t="s">
        <v>16</v>
      </c>
      <c r="B7" s="33"/>
      <c r="C7" s="34" t="s">
        <v>17</v>
      </c>
      <c r="D7" s="35" t="s">
        <v>18</v>
      </c>
      <c r="E7" s="35" t="s">
        <v>19</v>
      </c>
      <c r="F7" s="35" t="s">
        <v>20</v>
      </c>
      <c r="G7" s="35" t="s">
        <v>21</v>
      </c>
      <c r="H7" s="36" t="s">
        <v>22</v>
      </c>
      <c r="I7" s="127" t="s">
        <v>23</v>
      </c>
      <c r="J7" s="128" t="s">
        <v>24</v>
      </c>
    </row>
    <row r="8" s="3" customFormat="1" ht="18" customHeight="1" spans="1:10">
      <c r="A8" s="37" t="s">
        <v>25</v>
      </c>
      <c r="B8" s="38"/>
      <c r="C8" s="39" t="s">
        <v>26</v>
      </c>
      <c r="D8" s="39" t="s">
        <v>27</v>
      </c>
      <c r="E8" s="40">
        <v>2</v>
      </c>
      <c r="F8" s="41">
        <v>1</v>
      </c>
      <c r="G8" s="42">
        <v>2280</v>
      </c>
      <c r="H8" s="43">
        <v>2040</v>
      </c>
      <c r="I8" s="129">
        <f t="shared" ref="I8:I15" si="0">H8*E8*F8</f>
        <v>4080</v>
      </c>
      <c r="J8" s="130" t="s">
        <v>28</v>
      </c>
    </row>
    <row r="9" s="3" customFormat="1" ht="18" customHeight="1" spans="1:10">
      <c r="A9" s="37" t="s">
        <v>25</v>
      </c>
      <c r="B9" s="38"/>
      <c r="C9" s="39" t="s">
        <v>27</v>
      </c>
      <c r="D9" s="39" t="s">
        <v>26</v>
      </c>
      <c r="E9" s="40">
        <v>2</v>
      </c>
      <c r="F9" s="41">
        <v>1</v>
      </c>
      <c r="G9" s="42">
        <v>2280</v>
      </c>
      <c r="H9" s="43">
        <v>2360</v>
      </c>
      <c r="I9" s="129">
        <f t="shared" si="0"/>
        <v>4720</v>
      </c>
      <c r="J9" s="130" t="s">
        <v>29</v>
      </c>
    </row>
    <row r="10" s="3" customFormat="1" ht="18" customHeight="1" spans="1:10">
      <c r="A10" s="37" t="s">
        <v>25</v>
      </c>
      <c r="B10" s="38"/>
      <c r="C10" s="39" t="s">
        <v>30</v>
      </c>
      <c r="D10" s="39" t="s">
        <v>26</v>
      </c>
      <c r="E10" s="40">
        <v>1</v>
      </c>
      <c r="F10" s="41">
        <v>1</v>
      </c>
      <c r="G10" s="42">
        <v>1540</v>
      </c>
      <c r="H10" s="43">
        <v>1600</v>
      </c>
      <c r="I10" s="129">
        <f t="shared" si="0"/>
        <v>1600</v>
      </c>
      <c r="J10" s="130" t="s">
        <v>28</v>
      </c>
    </row>
    <row r="11" s="3" customFormat="1" ht="18" customHeight="1" spans="1:10">
      <c r="A11" s="37" t="s">
        <v>25</v>
      </c>
      <c r="B11" s="38"/>
      <c r="C11" s="39" t="s">
        <v>26</v>
      </c>
      <c r="D11" s="39" t="s">
        <v>30</v>
      </c>
      <c r="E11" s="40">
        <v>1</v>
      </c>
      <c r="F11" s="41">
        <v>1</v>
      </c>
      <c r="G11" s="42">
        <v>1540</v>
      </c>
      <c r="H11" s="43">
        <v>1220</v>
      </c>
      <c r="I11" s="129">
        <f t="shared" si="0"/>
        <v>1220</v>
      </c>
      <c r="J11" s="130" t="s">
        <v>28</v>
      </c>
    </row>
    <row r="12" s="3" customFormat="1" ht="18" customHeight="1" spans="1:10">
      <c r="A12" s="37" t="s">
        <v>25</v>
      </c>
      <c r="B12" s="38"/>
      <c r="C12" s="39" t="s">
        <v>30</v>
      </c>
      <c r="D12" s="39" t="s">
        <v>26</v>
      </c>
      <c r="E12" s="40">
        <v>1</v>
      </c>
      <c r="F12" s="41">
        <v>1</v>
      </c>
      <c r="G12" s="42"/>
      <c r="H12" s="43">
        <v>308</v>
      </c>
      <c r="I12" s="129">
        <f t="shared" si="0"/>
        <v>308</v>
      </c>
      <c r="J12" s="130" t="s">
        <v>31</v>
      </c>
    </row>
    <row r="13" s="3" customFormat="1" ht="18" customHeight="1" spans="1:10">
      <c r="A13" s="37" t="s">
        <v>25</v>
      </c>
      <c r="B13" s="38"/>
      <c r="C13" s="39" t="s">
        <v>30</v>
      </c>
      <c r="D13" s="39" t="s">
        <v>26</v>
      </c>
      <c r="E13" s="40">
        <v>1</v>
      </c>
      <c r="F13" s="41">
        <v>1</v>
      </c>
      <c r="G13" s="42"/>
      <c r="H13" s="43">
        <v>76</v>
      </c>
      <c r="I13" s="129">
        <f t="shared" si="0"/>
        <v>76</v>
      </c>
      <c r="J13" s="130" t="s">
        <v>32</v>
      </c>
    </row>
    <row r="14" s="3" customFormat="1" ht="18" customHeight="1" spans="1:10">
      <c r="A14" s="37"/>
      <c r="B14" s="38"/>
      <c r="C14" s="39" t="s">
        <v>26</v>
      </c>
      <c r="D14" s="39" t="s">
        <v>30</v>
      </c>
      <c r="E14" s="40">
        <v>1</v>
      </c>
      <c r="F14" s="41">
        <v>1</v>
      </c>
      <c r="G14" s="42"/>
      <c r="H14" s="43">
        <v>342</v>
      </c>
      <c r="I14" s="129">
        <f t="shared" si="0"/>
        <v>342</v>
      </c>
      <c r="J14" s="130" t="s">
        <v>33</v>
      </c>
    </row>
    <row r="15" s="3" customFormat="1" ht="18" customHeight="1" spans="1:10">
      <c r="A15" s="37" t="s">
        <v>25</v>
      </c>
      <c r="B15" s="38"/>
      <c r="C15" s="39"/>
      <c r="D15" s="39"/>
      <c r="E15" s="40">
        <v>3</v>
      </c>
      <c r="F15" s="41">
        <v>9</v>
      </c>
      <c r="G15" s="42"/>
      <c r="H15" s="43">
        <v>20</v>
      </c>
      <c r="I15" s="129">
        <f t="shared" si="0"/>
        <v>540</v>
      </c>
      <c r="J15" s="130" t="s">
        <v>34</v>
      </c>
    </row>
    <row r="16" s="3" customFormat="1" ht="18" customHeight="1" spans="1:10">
      <c r="A16" s="37" t="s">
        <v>25</v>
      </c>
      <c r="B16" s="38"/>
      <c r="C16" s="39"/>
      <c r="D16" s="39"/>
      <c r="E16" s="40"/>
      <c r="F16" s="41"/>
      <c r="G16" s="42"/>
      <c r="H16" s="43"/>
      <c r="I16" s="129"/>
      <c r="J16" s="130"/>
    </row>
    <row r="17" s="3" customFormat="1" ht="18" customHeight="1" spans="1:10">
      <c r="A17" s="44" t="s">
        <v>35</v>
      </c>
      <c r="B17" s="45"/>
      <c r="C17" s="46"/>
      <c r="D17" s="47"/>
      <c r="E17" s="48">
        <f>SUM(E8:E16)</f>
        <v>12</v>
      </c>
      <c r="F17" s="48">
        <f>SUM(F8:F16)</f>
        <v>16</v>
      </c>
      <c r="G17" s="48">
        <f>SUM(G8:G16)</f>
        <v>7640</v>
      </c>
      <c r="H17" s="49">
        <f>SUM(H8:H16)</f>
        <v>7966</v>
      </c>
      <c r="I17" s="48">
        <f>SUM(I8:I16)</f>
        <v>12886</v>
      </c>
      <c r="J17" s="131"/>
    </row>
    <row r="18" s="3" customFormat="1" ht="9.9" customHeight="1" spans="1:10">
      <c r="A18" s="50"/>
      <c r="B18" s="51"/>
      <c r="C18" s="51"/>
      <c r="D18" s="51"/>
      <c r="E18" s="51"/>
      <c r="F18" s="51"/>
      <c r="G18" s="51"/>
      <c r="H18" s="51"/>
      <c r="I18" s="51"/>
      <c r="J18" s="132"/>
    </row>
    <row r="19" s="3" customFormat="1" ht="18" customHeight="1" spans="1:10">
      <c r="A19" s="52" t="s">
        <v>36</v>
      </c>
      <c r="B19" s="53"/>
      <c r="C19" s="54" t="s">
        <v>37</v>
      </c>
      <c r="D19" s="54" t="s">
        <v>20</v>
      </c>
      <c r="E19" s="55" t="s">
        <v>38</v>
      </c>
      <c r="F19" s="54" t="s">
        <v>19</v>
      </c>
      <c r="G19" s="54" t="s">
        <v>39</v>
      </c>
      <c r="H19" s="56" t="s">
        <v>23</v>
      </c>
      <c r="I19" s="133" t="s">
        <v>24</v>
      </c>
      <c r="J19" s="134"/>
    </row>
    <row r="20" s="3" customFormat="1" ht="18" customHeight="1" spans="1:10">
      <c r="A20" s="57" t="s">
        <v>40</v>
      </c>
      <c r="B20" s="58"/>
      <c r="C20" s="59" t="s">
        <v>41</v>
      </c>
      <c r="D20" s="60">
        <v>2</v>
      </c>
      <c r="E20" s="60"/>
      <c r="F20" s="61">
        <v>2</v>
      </c>
      <c r="G20" s="62">
        <v>350</v>
      </c>
      <c r="H20" s="63">
        <f>G20*F20*D20</f>
        <v>1400</v>
      </c>
      <c r="I20" s="62" t="s">
        <v>42</v>
      </c>
      <c r="J20" s="135"/>
    </row>
    <row r="21" s="3" customFormat="1" ht="18" customHeight="1" spans="1:10">
      <c r="A21" s="57" t="s">
        <v>40</v>
      </c>
      <c r="B21" s="58"/>
      <c r="C21" s="59" t="s">
        <v>43</v>
      </c>
      <c r="D21" s="60">
        <v>1</v>
      </c>
      <c r="E21" s="60"/>
      <c r="F21" s="61">
        <v>1</v>
      </c>
      <c r="G21" s="64">
        <v>350</v>
      </c>
      <c r="H21" s="63">
        <f>G21*F21*D21</f>
        <v>350</v>
      </c>
      <c r="I21" s="62" t="s">
        <v>44</v>
      </c>
      <c r="J21" s="135"/>
    </row>
    <row r="22" s="3" customFormat="1" ht="18" customHeight="1" spans="1:10">
      <c r="A22" s="57" t="s">
        <v>40</v>
      </c>
      <c r="B22" s="58"/>
      <c r="C22" s="59" t="s">
        <v>45</v>
      </c>
      <c r="D22" s="60"/>
      <c r="E22" s="60"/>
      <c r="F22" s="61"/>
      <c r="G22" s="64"/>
      <c r="H22" s="63">
        <f>G22*F22*D22</f>
        <v>0</v>
      </c>
      <c r="I22" s="136"/>
      <c r="J22" s="137"/>
    </row>
    <row r="23" s="3" customFormat="1" ht="18" customHeight="1" spans="1:10">
      <c r="A23" s="57" t="s">
        <v>46</v>
      </c>
      <c r="B23" s="58"/>
      <c r="C23" s="59" t="s">
        <v>47</v>
      </c>
      <c r="D23" s="60"/>
      <c r="E23" s="60"/>
      <c r="F23" s="61"/>
      <c r="G23" s="64"/>
      <c r="H23" s="63"/>
      <c r="I23" s="62"/>
      <c r="J23" s="135"/>
    </row>
    <row r="24" s="3" customFormat="1" ht="18" customHeight="1" spans="1:10">
      <c r="A24" s="37" t="s">
        <v>48</v>
      </c>
      <c r="B24" s="38"/>
      <c r="C24" s="59" t="s">
        <v>49</v>
      </c>
      <c r="D24" s="60"/>
      <c r="E24" s="60"/>
      <c r="F24" s="61"/>
      <c r="G24" s="64"/>
      <c r="H24" s="63"/>
      <c r="I24" s="136"/>
      <c r="J24" s="137"/>
    </row>
    <row r="25" s="3" customFormat="1" ht="18" customHeight="1" spans="1:10">
      <c r="A25" s="65" t="s">
        <v>35</v>
      </c>
      <c r="B25" s="66"/>
      <c r="C25" s="46"/>
      <c r="D25" s="47"/>
      <c r="E25" s="47"/>
      <c r="F25" s="67"/>
      <c r="G25" s="68"/>
      <c r="H25" s="69">
        <f>SUM(H20:H24)</f>
        <v>1750</v>
      </c>
      <c r="I25" s="68"/>
      <c r="J25" s="131"/>
    </row>
    <row r="26" s="4" customFormat="1" ht="9.9" customHeight="1" spans="1:10">
      <c r="A26" s="70"/>
      <c r="B26" s="71"/>
      <c r="C26" s="71"/>
      <c r="D26" s="71"/>
      <c r="E26" s="71"/>
      <c r="F26" s="71"/>
      <c r="G26" s="71"/>
      <c r="H26" s="71"/>
      <c r="I26" s="71"/>
      <c r="J26" s="138"/>
    </row>
    <row r="27" s="3" customFormat="1" ht="18" customHeight="1" spans="1:10">
      <c r="A27" s="72" t="s">
        <v>50</v>
      </c>
      <c r="B27" s="73"/>
      <c r="C27" s="54" t="s">
        <v>51</v>
      </c>
      <c r="D27" s="54"/>
      <c r="E27" s="55" t="s">
        <v>38</v>
      </c>
      <c r="F27" s="54" t="s">
        <v>52</v>
      </c>
      <c r="G27" s="54" t="s">
        <v>39</v>
      </c>
      <c r="H27" s="56" t="s">
        <v>23</v>
      </c>
      <c r="I27" s="54" t="s">
        <v>24</v>
      </c>
      <c r="J27" s="139"/>
    </row>
    <row r="28" s="3" customFormat="1" ht="18" customHeight="1" spans="1:10">
      <c r="A28" s="74" t="s">
        <v>53</v>
      </c>
      <c r="B28" s="75"/>
      <c r="C28" s="76"/>
      <c r="D28" s="77"/>
      <c r="E28" s="41"/>
      <c r="F28" s="78"/>
      <c r="G28" s="64"/>
      <c r="H28" s="79">
        <f>G28*F28</f>
        <v>0</v>
      </c>
      <c r="I28" s="140"/>
      <c r="J28" s="141"/>
    </row>
    <row r="29" s="5" customFormat="1" ht="18" customHeight="1" spans="1:10">
      <c r="A29" s="74" t="s">
        <v>54</v>
      </c>
      <c r="B29" s="75"/>
      <c r="C29" s="76"/>
      <c r="D29" s="77"/>
      <c r="E29" s="41"/>
      <c r="F29" s="78"/>
      <c r="G29" s="64"/>
      <c r="H29" s="79"/>
      <c r="I29" s="142"/>
      <c r="J29" s="143"/>
    </row>
    <row r="30" s="3" customFormat="1" ht="18" customHeight="1" spans="1:10">
      <c r="A30" s="65" t="s">
        <v>35</v>
      </c>
      <c r="B30" s="66"/>
      <c r="C30" s="80"/>
      <c r="D30" s="80"/>
      <c r="E30" s="47"/>
      <c r="F30" s="67"/>
      <c r="G30" s="68"/>
      <c r="H30" s="69">
        <f>SUM(H28:H29)</f>
        <v>0</v>
      </c>
      <c r="I30" s="68"/>
      <c r="J30" s="131"/>
    </row>
    <row r="31" s="4" customFormat="1" ht="9.9" customHeight="1" spans="1:10">
      <c r="A31" s="70"/>
      <c r="B31" s="71"/>
      <c r="C31" s="71"/>
      <c r="D31" s="71"/>
      <c r="E31" s="71"/>
      <c r="F31" s="71"/>
      <c r="G31" s="71"/>
      <c r="H31" s="71"/>
      <c r="I31" s="71"/>
      <c r="J31" s="138"/>
    </row>
    <row r="32" s="3" customFormat="1" ht="18" customHeight="1" spans="1:10">
      <c r="A32" s="72" t="s">
        <v>55</v>
      </c>
      <c r="B32" s="73"/>
      <c r="C32" s="54" t="s">
        <v>56</v>
      </c>
      <c r="D32" s="54" t="s">
        <v>57</v>
      </c>
      <c r="E32" s="55" t="s">
        <v>58</v>
      </c>
      <c r="F32" s="54" t="s">
        <v>19</v>
      </c>
      <c r="G32" s="54" t="s">
        <v>39</v>
      </c>
      <c r="H32" s="56" t="s">
        <v>23</v>
      </c>
      <c r="I32" s="54" t="s">
        <v>24</v>
      </c>
      <c r="J32" s="139"/>
    </row>
    <row r="33" s="3" customFormat="1" ht="18" customHeight="1" spans="1:10">
      <c r="A33" s="81" t="s">
        <v>59</v>
      </c>
      <c r="B33" s="82"/>
      <c r="C33" s="83"/>
      <c r="D33" s="83"/>
      <c r="E33" s="41">
        <v>0</v>
      </c>
      <c r="F33" s="78"/>
      <c r="G33" s="62"/>
      <c r="H33" s="84"/>
      <c r="I33" s="62"/>
      <c r="J33" s="135"/>
    </row>
    <row r="34" s="3" customFormat="1" ht="18" customHeight="1" spans="1:10">
      <c r="A34" s="81" t="s">
        <v>60</v>
      </c>
      <c r="B34" s="82"/>
      <c r="C34" s="83"/>
      <c r="D34" s="83"/>
      <c r="E34" s="41">
        <v>0</v>
      </c>
      <c r="F34" s="78"/>
      <c r="G34" s="62"/>
      <c r="H34" s="84"/>
      <c r="I34" s="62"/>
      <c r="J34" s="135"/>
    </row>
    <row r="35" s="3" customFormat="1" ht="18" customHeight="1" spans="1:10">
      <c r="A35" s="81" t="s">
        <v>61</v>
      </c>
      <c r="B35" s="82"/>
      <c r="C35" s="83"/>
      <c r="D35" s="83"/>
      <c r="E35" s="41">
        <v>0</v>
      </c>
      <c r="F35" s="78"/>
      <c r="G35" s="62"/>
      <c r="H35" s="84"/>
      <c r="I35" s="62"/>
      <c r="J35" s="135"/>
    </row>
    <row r="36" s="3" customFormat="1" ht="18" customHeight="1" spans="1:10">
      <c r="A36" s="81" t="s">
        <v>62</v>
      </c>
      <c r="B36" s="82"/>
      <c r="C36" s="85"/>
      <c r="D36" s="83"/>
      <c r="E36" s="41">
        <v>0</v>
      </c>
      <c r="F36" s="78"/>
      <c r="G36" s="62"/>
      <c r="H36" s="84"/>
      <c r="I36" s="62"/>
      <c r="J36" s="135"/>
    </row>
    <row r="37" s="3" customFormat="1" ht="18" customHeight="1" spans="1:10">
      <c r="A37" s="81" t="s">
        <v>63</v>
      </c>
      <c r="B37" s="82"/>
      <c r="C37" s="59"/>
      <c r="D37" s="86"/>
      <c r="E37" s="41">
        <v>0</v>
      </c>
      <c r="F37" s="61"/>
      <c r="G37" s="62"/>
      <c r="H37" s="63"/>
      <c r="I37" s="144"/>
      <c r="J37" s="145"/>
    </row>
    <row r="38" s="3" customFormat="1" ht="18" customHeight="1" spans="1:10">
      <c r="A38" s="37"/>
      <c r="B38" s="38"/>
      <c r="C38" s="59"/>
      <c r="D38" s="86"/>
      <c r="E38" s="41">
        <v>0</v>
      </c>
      <c r="F38" s="61"/>
      <c r="G38" s="62">
        <v>0</v>
      </c>
      <c r="H38" s="63"/>
      <c r="I38" s="144"/>
      <c r="J38" s="145"/>
    </row>
    <row r="39" s="3" customFormat="1" ht="18" customHeight="1" spans="1:10">
      <c r="A39" s="37"/>
      <c r="B39" s="38"/>
      <c r="C39" s="59"/>
      <c r="D39" s="86"/>
      <c r="E39" s="41">
        <v>0</v>
      </c>
      <c r="F39" s="61"/>
      <c r="G39" s="62">
        <v>0</v>
      </c>
      <c r="H39" s="63"/>
      <c r="I39" s="144"/>
      <c r="J39" s="145"/>
    </row>
    <row r="40" s="3" customFormat="1" ht="18" customHeight="1" spans="1:10">
      <c r="A40" s="37"/>
      <c r="B40" s="38"/>
      <c r="C40" s="59"/>
      <c r="D40" s="86"/>
      <c r="E40" s="41">
        <v>0</v>
      </c>
      <c r="F40" s="61"/>
      <c r="G40" s="62">
        <v>0</v>
      </c>
      <c r="H40" s="63"/>
      <c r="I40" s="144"/>
      <c r="J40" s="145"/>
    </row>
    <row r="41" s="3" customFormat="1" ht="18" customHeight="1" spans="1:10">
      <c r="A41" s="65" t="s">
        <v>35</v>
      </c>
      <c r="B41" s="66"/>
      <c r="C41" s="46"/>
      <c r="D41" s="47"/>
      <c r="E41" s="87">
        <v>2</v>
      </c>
      <c r="F41" s="67"/>
      <c r="G41" s="88">
        <f>SUM(G33:G40)</f>
        <v>0</v>
      </c>
      <c r="H41" s="69">
        <f>SUM(H33:H40)</f>
        <v>0</v>
      </c>
      <c r="I41" s="68"/>
      <c r="J41" s="131"/>
    </row>
    <row r="42" s="3" customFormat="1" ht="9.9" customHeight="1" spans="1:10">
      <c r="A42" s="89"/>
      <c r="B42" s="90"/>
      <c r="C42" s="90"/>
      <c r="D42" s="90"/>
      <c r="E42" s="90"/>
      <c r="F42" s="90"/>
      <c r="G42" s="90"/>
      <c r="H42" s="90"/>
      <c r="I42" s="90"/>
      <c r="J42" s="146"/>
    </row>
    <row r="43" s="3" customFormat="1" ht="18" customHeight="1" spans="1:10">
      <c r="A43" s="72" t="s">
        <v>64</v>
      </c>
      <c r="B43" s="73"/>
      <c r="C43" s="54" t="s">
        <v>65</v>
      </c>
      <c r="D43" s="54"/>
      <c r="E43" s="55" t="s">
        <v>38</v>
      </c>
      <c r="F43" s="54" t="s">
        <v>19</v>
      </c>
      <c r="G43" s="54" t="s">
        <v>39</v>
      </c>
      <c r="H43" s="56" t="s">
        <v>23</v>
      </c>
      <c r="I43" s="54" t="s">
        <v>24</v>
      </c>
      <c r="J43" s="139"/>
    </row>
    <row r="44" s="3" customFormat="1" ht="18" customHeight="1" spans="1:10">
      <c r="A44" s="91" t="s">
        <v>66</v>
      </c>
      <c r="B44" s="92"/>
      <c r="C44" s="83"/>
      <c r="D44" s="83"/>
      <c r="E44" s="93"/>
      <c r="F44" s="42"/>
      <c r="G44" s="62"/>
      <c r="H44" s="63">
        <v>0</v>
      </c>
      <c r="I44" s="64"/>
      <c r="J44" s="147"/>
    </row>
    <row r="45" s="3" customFormat="1" ht="18" customHeight="1" spans="1:10">
      <c r="A45" s="91" t="s">
        <v>67</v>
      </c>
      <c r="B45" s="92"/>
      <c r="C45" s="85"/>
      <c r="D45" s="83"/>
      <c r="E45" s="93"/>
      <c r="F45" s="42"/>
      <c r="G45" s="62"/>
      <c r="H45" s="63">
        <v>0</v>
      </c>
      <c r="I45" s="64"/>
      <c r="J45" s="147"/>
    </row>
    <row r="46" s="3" customFormat="1" ht="18" customHeight="1" spans="1:10">
      <c r="A46" s="91" t="s">
        <v>68</v>
      </c>
      <c r="B46" s="92"/>
      <c r="C46" s="85"/>
      <c r="D46" s="83"/>
      <c r="E46" s="93"/>
      <c r="F46" s="42"/>
      <c r="G46" s="62"/>
      <c r="H46" s="63">
        <v>0</v>
      </c>
      <c r="I46" s="64"/>
      <c r="J46" s="147"/>
    </row>
    <row r="47" s="3" customFormat="1" ht="18" customHeight="1" spans="1:10">
      <c r="A47" s="91" t="s">
        <v>69</v>
      </c>
      <c r="B47" s="92"/>
      <c r="C47" s="85"/>
      <c r="D47" s="83"/>
      <c r="E47" s="93"/>
      <c r="F47" s="42"/>
      <c r="G47" s="62"/>
      <c r="H47" s="63">
        <v>0</v>
      </c>
      <c r="I47" s="64"/>
      <c r="J47" s="147"/>
    </row>
    <row r="48" s="3" customFormat="1" ht="18" customHeight="1" spans="1:10">
      <c r="A48" s="91" t="s">
        <v>70</v>
      </c>
      <c r="B48" s="92"/>
      <c r="C48" s="85"/>
      <c r="D48" s="83"/>
      <c r="E48" s="93"/>
      <c r="F48" s="42"/>
      <c r="G48" s="62"/>
      <c r="H48" s="63">
        <v>0</v>
      </c>
      <c r="I48" s="64"/>
      <c r="J48" s="147"/>
    </row>
    <row r="49" s="3" customFormat="1" ht="18" customHeight="1" spans="1:10">
      <c r="A49" s="81" t="s">
        <v>71</v>
      </c>
      <c r="B49" s="82"/>
      <c r="C49" s="94"/>
      <c r="D49" s="95"/>
      <c r="E49" s="95"/>
      <c r="F49" s="96"/>
      <c r="G49" s="97"/>
      <c r="H49" s="63">
        <v>0</v>
      </c>
      <c r="I49" s="148"/>
      <c r="J49" s="149"/>
    </row>
    <row r="50" s="3" customFormat="1" ht="18" customHeight="1" spans="1:10">
      <c r="A50" s="37"/>
      <c r="B50" s="38"/>
      <c r="C50" s="94"/>
      <c r="D50" s="95"/>
      <c r="E50" s="95"/>
      <c r="F50" s="96"/>
      <c r="G50" s="97"/>
      <c r="H50" s="98"/>
      <c r="I50" s="148"/>
      <c r="J50" s="149"/>
    </row>
    <row r="51" s="3" customFormat="1" ht="18" customHeight="1" spans="1:10">
      <c r="A51" s="99" t="s">
        <v>35</v>
      </c>
      <c r="B51" s="100"/>
      <c r="C51" s="46"/>
      <c r="D51" s="47"/>
      <c r="E51" s="47"/>
      <c r="F51" s="67"/>
      <c r="G51" s="68"/>
      <c r="H51" s="69">
        <f>SUM(H44:H50)</f>
        <v>0</v>
      </c>
      <c r="I51" s="150"/>
      <c r="J51" s="151"/>
    </row>
    <row r="52" s="3" customFormat="1" ht="9.9" customHeight="1" spans="1:10">
      <c r="A52" s="70"/>
      <c r="B52" s="71"/>
      <c r="C52" s="71"/>
      <c r="D52" s="71"/>
      <c r="E52" s="71"/>
      <c r="F52" s="71"/>
      <c r="G52" s="71"/>
      <c r="H52" s="71"/>
      <c r="I52" s="71"/>
      <c r="J52" s="138"/>
    </row>
    <row r="53" s="3" customFormat="1" ht="18" customHeight="1" spans="1:10">
      <c r="A53" s="72" t="s">
        <v>72</v>
      </c>
      <c r="B53" s="73"/>
      <c r="C53" s="101"/>
      <c r="D53" s="101"/>
      <c r="E53" s="102"/>
      <c r="F53" s="54" t="s">
        <v>19</v>
      </c>
      <c r="G53" s="54" t="s">
        <v>39</v>
      </c>
      <c r="H53" s="56" t="s">
        <v>23</v>
      </c>
      <c r="I53" s="54" t="s">
        <v>24</v>
      </c>
      <c r="J53" s="139"/>
    </row>
    <row r="54" s="3" customFormat="1" ht="18" customHeight="1" spans="1:10">
      <c r="A54" s="103" t="s">
        <v>73</v>
      </c>
      <c r="B54" s="104"/>
      <c r="C54" s="105"/>
      <c r="D54" s="101"/>
      <c r="E54" s="102"/>
      <c r="F54" s="42"/>
      <c r="G54" s="62"/>
      <c r="H54" s="84"/>
      <c r="I54" s="64"/>
      <c r="J54" s="147"/>
    </row>
    <row r="55" s="3" customFormat="1" ht="18" customHeight="1" spans="1:10">
      <c r="A55" s="106" t="s">
        <v>74</v>
      </c>
      <c r="B55" s="107"/>
      <c r="C55" s="105"/>
      <c r="D55" s="101"/>
      <c r="E55" s="102"/>
      <c r="F55" s="83"/>
      <c r="G55" s="62"/>
      <c r="H55" s="84"/>
      <c r="I55" s="64"/>
      <c r="J55" s="147"/>
    </row>
    <row r="56" s="3" customFormat="1" ht="20.15" customHeight="1" spans="1:10">
      <c r="A56" s="99" t="s">
        <v>35</v>
      </c>
      <c r="B56" s="100"/>
      <c r="C56" s="46"/>
      <c r="D56" s="47"/>
      <c r="E56" s="47"/>
      <c r="F56" s="67"/>
      <c r="G56" s="68"/>
      <c r="H56" s="69">
        <f>SUM(H54:H55)</f>
        <v>0</v>
      </c>
      <c r="I56" s="152"/>
      <c r="J56" s="153"/>
    </row>
    <row r="57" s="3" customFormat="1" ht="9.9" customHeight="1" spans="1:10">
      <c r="A57" s="70"/>
      <c r="B57" s="71"/>
      <c r="C57" s="71"/>
      <c r="D57" s="71"/>
      <c r="E57" s="71"/>
      <c r="F57" s="71"/>
      <c r="G57" s="71"/>
      <c r="H57" s="71"/>
      <c r="I57" s="71"/>
      <c r="J57" s="138"/>
    </row>
    <row r="58" s="3" customFormat="1" ht="18" customHeight="1" spans="1:10">
      <c r="A58" s="72" t="s">
        <v>75</v>
      </c>
      <c r="B58" s="73"/>
      <c r="C58" s="101"/>
      <c r="D58" s="54" t="s">
        <v>20</v>
      </c>
      <c r="E58" s="55" t="s">
        <v>38</v>
      </c>
      <c r="F58" s="54" t="s">
        <v>19</v>
      </c>
      <c r="G58" s="54" t="s">
        <v>39</v>
      </c>
      <c r="H58" s="56" t="s">
        <v>23</v>
      </c>
      <c r="I58" s="54" t="s">
        <v>24</v>
      </c>
      <c r="J58" s="139"/>
    </row>
    <row r="59" s="3" customFormat="1" ht="18" customHeight="1" spans="1:10">
      <c r="A59" s="103" t="s">
        <v>76</v>
      </c>
      <c r="B59" s="104"/>
      <c r="C59" s="108"/>
      <c r="D59" s="42"/>
      <c r="E59" s="41"/>
      <c r="F59" s="42"/>
      <c r="G59" s="109"/>
      <c r="H59" s="63"/>
      <c r="I59" s="62"/>
      <c r="J59" s="135"/>
    </row>
    <row r="60" s="3" customFormat="1" ht="18" customHeight="1" spans="1:10">
      <c r="A60" s="110" t="s">
        <v>77</v>
      </c>
      <c r="B60" s="111"/>
      <c r="C60" s="108"/>
      <c r="D60" s="42"/>
      <c r="E60" s="41"/>
      <c r="F60" s="42"/>
      <c r="G60" s="109">
        <v>500</v>
      </c>
      <c r="H60" s="63">
        <f>G60*E60</f>
        <v>0</v>
      </c>
      <c r="I60" s="62"/>
      <c r="J60" s="135"/>
    </row>
    <row r="61" s="3" customFormat="1" ht="18" customHeight="1" spans="1:10">
      <c r="A61" s="99" t="s">
        <v>35</v>
      </c>
      <c r="B61" s="100"/>
      <c r="C61" s="46"/>
      <c r="D61" s="47"/>
      <c r="E61" s="47"/>
      <c r="F61" s="67"/>
      <c r="G61" s="112"/>
      <c r="H61" s="69">
        <f>SUM(H60)</f>
        <v>0</v>
      </c>
      <c r="I61" s="112"/>
      <c r="J61" s="154"/>
    </row>
    <row r="62" s="3" customFormat="1" ht="9.9" customHeight="1" spans="1:10">
      <c r="A62" s="113"/>
      <c r="B62" s="114"/>
      <c r="C62" s="114"/>
      <c r="D62" s="114"/>
      <c r="E62" s="114"/>
      <c r="F62" s="114"/>
      <c r="G62" s="114"/>
      <c r="H62" s="114"/>
      <c r="I62" s="114"/>
      <c r="J62" s="155"/>
    </row>
    <row r="63" s="3" customFormat="1" ht="18" customHeight="1" spans="1:10">
      <c r="A63" s="72" t="s">
        <v>78</v>
      </c>
      <c r="B63" s="73"/>
      <c r="C63" s="105"/>
      <c r="D63" s="101"/>
      <c r="E63" s="102"/>
      <c r="F63" s="115" t="s">
        <v>79</v>
      </c>
      <c r="G63" s="116" t="s">
        <v>35</v>
      </c>
      <c r="H63" s="117" t="s">
        <v>23</v>
      </c>
      <c r="I63" s="54" t="s">
        <v>24</v>
      </c>
      <c r="J63" s="139"/>
    </row>
    <row r="64" s="3" customFormat="1" ht="18" customHeight="1" spans="1:10">
      <c r="A64" s="110" t="s">
        <v>80</v>
      </c>
      <c r="B64" s="111"/>
      <c r="C64" s="105"/>
      <c r="D64" s="101"/>
      <c r="E64" s="102"/>
      <c r="F64" s="118">
        <v>0.08</v>
      </c>
      <c r="G64" s="119">
        <f>SUM(H25+H30+H41+H51)</f>
        <v>1750</v>
      </c>
      <c r="H64" s="120">
        <f>G64*F64</f>
        <v>140</v>
      </c>
      <c r="I64" s="144"/>
      <c r="J64" s="145"/>
    </row>
    <row r="65" s="3" customFormat="1" ht="18" customHeight="1" spans="1:10">
      <c r="A65" s="110" t="s">
        <v>81</v>
      </c>
      <c r="B65" s="111"/>
      <c r="C65" s="105"/>
      <c r="D65" s="101"/>
      <c r="E65" s="102"/>
      <c r="F65" s="118">
        <v>0.06</v>
      </c>
      <c r="G65" s="119">
        <f>G64+H61+H64+H56+I17</f>
        <v>14776</v>
      </c>
      <c r="H65" s="120">
        <f>G65*F65</f>
        <v>886.56</v>
      </c>
      <c r="I65" s="144"/>
      <c r="J65" s="145"/>
    </row>
    <row r="66" s="3" customFormat="1" ht="18" customHeight="1" spans="1:10">
      <c r="A66" s="156" t="s">
        <v>35</v>
      </c>
      <c r="B66" s="157"/>
      <c r="C66" s="158"/>
      <c r="D66" s="159"/>
      <c r="E66" s="159"/>
      <c r="F66" s="160"/>
      <c r="G66" s="161"/>
      <c r="H66" s="162">
        <f>SUM(H64:H65)</f>
        <v>1026.56</v>
      </c>
      <c r="I66" s="176"/>
      <c r="J66" s="177"/>
    </row>
    <row r="67" s="3" customFormat="1" ht="9.9" customHeight="1" spans="1:10">
      <c r="A67" s="163"/>
      <c r="B67" s="164"/>
      <c r="C67" s="165"/>
      <c r="D67" s="166"/>
      <c r="E67" s="166"/>
      <c r="F67" s="167"/>
      <c r="G67" s="168"/>
      <c r="H67" s="169"/>
      <c r="I67" s="168"/>
      <c r="J67" s="178"/>
    </row>
    <row r="68" s="3" customFormat="1" ht="20.15" customHeight="1" spans="2:8">
      <c r="B68" s="170"/>
      <c r="G68" s="171" t="s">
        <v>82</v>
      </c>
      <c r="H68" s="172">
        <f>I17+H25+H30+H41+H51+H56+H61+H66</f>
        <v>15662.56</v>
      </c>
    </row>
    <row r="69" s="2" customFormat="1" ht="18" spans="6:8">
      <c r="F69" s="173"/>
      <c r="H69" s="174"/>
    </row>
    <row r="73" spans="2:2">
      <c r="B73" s="175"/>
    </row>
  </sheetData>
  <mergeCells count="99">
    <mergeCell ref="B3:E3"/>
    <mergeCell ref="H3:J3"/>
    <mergeCell ref="B4:C4"/>
    <mergeCell ref="B5:C5"/>
    <mergeCell ref="A6:J6"/>
    <mergeCell ref="A7:B7"/>
    <mergeCell ref="A17:B17"/>
    <mergeCell ref="A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J26"/>
    <mergeCell ref="A27:B27"/>
    <mergeCell ref="C27:D27"/>
    <mergeCell ref="I27:J27"/>
    <mergeCell ref="A28:B28"/>
    <mergeCell ref="C28:D28"/>
    <mergeCell ref="A29:B29"/>
    <mergeCell ref="C29:D29"/>
    <mergeCell ref="I29:J29"/>
    <mergeCell ref="A30:B30"/>
    <mergeCell ref="C30:D30"/>
    <mergeCell ref="I30:J30"/>
    <mergeCell ref="A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A39:B39"/>
    <mergeCell ref="A40:B40"/>
    <mergeCell ref="A41:B41"/>
    <mergeCell ref="I41:J41"/>
    <mergeCell ref="A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48:B48"/>
    <mergeCell ref="I48:J48"/>
    <mergeCell ref="A49:B49"/>
    <mergeCell ref="I49:J49"/>
    <mergeCell ref="A50:B50"/>
    <mergeCell ref="I50:J50"/>
    <mergeCell ref="A51:B51"/>
    <mergeCell ref="I51:J51"/>
    <mergeCell ref="A52:J52"/>
    <mergeCell ref="A53:B53"/>
    <mergeCell ref="I53:J53"/>
    <mergeCell ref="A54:B54"/>
    <mergeCell ref="I54:J54"/>
    <mergeCell ref="A55:B55"/>
    <mergeCell ref="I55:J55"/>
    <mergeCell ref="A56:B56"/>
    <mergeCell ref="I56:J56"/>
    <mergeCell ref="A57:J57"/>
    <mergeCell ref="A58:B58"/>
    <mergeCell ref="I58:J58"/>
    <mergeCell ref="A59:B59"/>
    <mergeCell ref="I59:J59"/>
    <mergeCell ref="A60:B60"/>
    <mergeCell ref="I60:J60"/>
    <mergeCell ref="A61:B61"/>
    <mergeCell ref="I61:J61"/>
    <mergeCell ref="A62:J62"/>
    <mergeCell ref="A63:B63"/>
    <mergeCell ref="I63:J63"/>
    <mergeCell ref="A64:B64"/>
    <mergeCell ref="I64:J64"/>
    <mergeCell ref="A65:B65"/>
    <mergeCell ref="I65:J65"/>
    <mergeCell ref="A66:B66"/>
    <mergeCell ref="I66:J66"/>
    <mergeCell ref="C1:I2"/>
  </mergeCells>
  <pageMargins left="0.707638888888889" right="0.707638888888889" top="0.747916666666667" bottom="0.747916666666667" header="0.313888888888889" footer="0.313888888888889"/>
  <pageSetup paperSize="9" scale="50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 Yang 宋阳</dc:creator>
  <cp:lastModifiedBy>celine唐</cp:lastModifiedBy>
  <dcterms:created xsi:type="dcterms:W3CDTF">2017-05-09T06:32:00Z</dcterms:created>
  <cp:lastPrinted>2017-06-16T02:53:00Z</cp:lastPrinted>
  <dcterms:modified xsi:type="dcterms:W3CDTF">2018-11-25T09:45:40Z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