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<sst xmlns="http://schemas.openxmlformats.org/spreadsheetml/2006/main" count="95" uniqueCount="88">
  <si>
    <t>【借款报销单】</t>
  </si>
  <si>
    <t>团号：HMOA-230818-ZJT877</t>
  </si>
  <si>
    <t>会议日期：2023年9月8-9月9日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</si>
  <si>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</si>
  <si>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</si>
  <si>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</si>
  <si>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</si>
  <si>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</si>
  <si>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</si>
  <si>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</si>
  <si>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</si>
  <si>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</si>
  <si>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</si>
  <si>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</si>
  <si>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</si>
  <si>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</si>
  <si>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苏国良大交通报销</t>
  </si>
  <si>
    <t>可用项目：租车费、大交通、过路费、过桥费。
加油费（仅试驾活动可用，且只可使用活动当时当地的加油票）</t>
  </si>
  <si>
    <t>客户打车费用</t>
  </si>
  <si>
    <t xml:space="preserve">  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</si>
  <si>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</si>
  <si>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</si>
  <si>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</si>
  <si>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</si>
  <si>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</si>
  <si>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</si>
  <si>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</si>
  <si>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</si>
  <si>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客户用餐（9月9日午餐）</t>
  </si>
  <si>
    <t>需提供刷卡联、菜单（小票）</t>
  </si>
  <si>
    <t>客户用餐（9月8日午餐）</t>
  </si>
  <si>
    <t>客户用餐（8月22日午餐）</t>
  </si>
  <si>
    <t>客户用餐（国台 国标 53度 酱香型白酒）</t>
  </si>
  <si>
    <t>活动餐费合计</t>
  </si>
  <si>
    <t>现地采买费用</t>
  </si>
  <si>
    <t>晕船贴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</si>
  <si>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</si>
  <si>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</si>
  <si>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</si>
  <si>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</si>
  <si>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</si>
  <si>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</si>
  <si>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</si>
  <si>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</si>
  <si>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</si>
  <si>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</si>
  <si>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</si>
  <si>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</si>
  <si>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</si>
  <si>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</si>
  <si>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</si>
  <si>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保险（13人）</t>
  </si>
  <si>
    <t>张裕卡斯特红酒快递费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</si>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</sst>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3" workbookViewId="0">
      <selection activeCell="L47" sqref="L47"/>
    </sheetView>
  </sheetViews>
  <sheetFormatPr defaultColWidth="9" defaultRowHeight="21" customHeight="1"/>
  <cols>
    <col min="1" max="1" width="9" style="49"/>
    <col min="2" max="2" width="16.75" customWidth="1"/>
    <col min="3" max="3" width="10.8888888888889" style="50" customWidth="1"/>
    <col min="5" max="5" width="12.3333333333333" customWidth="1"/>
    <col min="6" max="6" width="13.1111111111111"/>
    <col min="8" max="8" width="13.1111111111111"/>
    <col min="9" max="9" width="25.8888888888889" customWidth="1"/>
    <col min="10" max="10" width="30.8888888888889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5:10">
      <c r="E5">
        <v>6</v>
      </c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f>302+302</f>
        <v>604</v>
      </c>
      <c r="G8" s="61">
        <v>0</v>
      </c>
      <c r="H8" s="61">
        <f>F8+G8</f>
        <v>604</v>
      </c>
      <c r="I8" s="84" t="s">
        <v>16</v>
      </c>
      <c r="J8" s="85" t="s">
        <v>17</v>
      </c>
    </row>
    <row r="9" customHeight="1" spans="1:10">
      <c r="A9" s="59"/>
      <c r="B9" s="60"/>
      <c r="C9" s="61"/>
      <c r="D9" s="62"/>
      <c r="E9" s="61"/>
      <c r="F9" s="61">
        <v>102.37</v>
      </c>
      <c r="G9" s="61">
        <v>0</v>
      </c>
      <c r="H9" s="61">
        <f>F9+G9</f>
        <v>102.37</v>
      </c>
      <c r="I9" s="84" t="s">
        <v>18</v>
      </c>
      <c r="J9" s="86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>F10+G10</f>
        <v>0</v>
      </c>
      <c r="I10" s="84"/>
      <c r="J10" s="86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>F11+G11</f>
        <v>0</v>
      </c>
      <c r="I11" s="84" t="s">
        <v>19</v>
      </c>
      <c r="J11" s="86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>F12+G12</f>
        <v>0</v>
      </c>
      <c r="I12" s="84"/>
      <c r="J12" s="86"/>
    </row>
    <row r="13" s="48" customFormat="1" customHeight="1" spans="1:10">
      <c r="A13" s="63"/>
      <c r="B13" s="64" t="s">
        <v>20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706.37</v>
      </c>
      <c r="G13" s="65">
        <f t="shared" ref="G13:H13" si="0">SUM(G8:G12)</f>
        <v>0</v>
      </c>
      <c r="H13" s="65">
        <f t="shared" si="0"/>
        <v>706.37</v>
      </c>
      <c r="I13" s="87"/>
      <c r="J13" s="88"/>
    </row>
    <row r="14" customHeight="1" spans="1:10">
      <c r="A14" s="66">
        <v>2</v>
      </c>
      <c r="B14" s="67" t="s">
        <v>21</v>
      </c>
      <c r="C14" s="68">
        <v>0</v>
      </c>
      <c r="D14" s="66">
        <v>0</v>
      </c>
      <c r="E14" s="69">
        <f>C14*D14</f>
        <v>0</v>
      </c>
      <c r="F14" s="61">
        <v>0</v>
      </c>
      <c r="G14" s="61">
        <v>0</v>
      </c>
      <c r="H14" s="61">
        <f>F14+G14</f>
        <v>0</v>
      </c>
      <c r="I14" s="84"/>
      <c r="J14" s="85" t="s">
        <v>22</v>
      </c>
    </row>
    <row r="15" customHeight="1" spans="1:10">
      <c r="A15" s="70"/>
      <c r="B15" s="71"/>
      <c r="C15" s="72"/>
      <c r="D15" s="70"/>
      <c r="E15" s="73"/>
      <c r="F15" s="61">
        <v>0</v>
      </c>
      <c r="G15" s="61">
        <v>0</v>
      </c>
      <c r="H15" s="61">
        <f t="shared" ref="H15" si="1">F15+G15</f>
        <v>0</v>
      </c>
      <c r="I15" s="84"/>
      <c r="J15" s="86"/>
    </row>
    <row r="16" s="48" customFormat="1" customHeight="1" spans="1:10">
      <c r="A16" s="63"/>
      <c r="B16" s="64" t="s">
        <v>23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7"/>
      <c r="J16" s="88"/>
    </row>
    <row r="17" customHeight="1" spans="1:10">
      <c r="A17" s="59">
        <v>3</v>
      </c>
      <c r="B17" s="60" t="s">
        <v>24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>F17+G17</f>
        <v>0</v>
      </c>
      <c r="I17" s="84"/>
      <c r="J17" s="89" t="s">
        <v>25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>F18+G18</f>
        <v>0</v>
      </c>
      <c r="I18" s="84"/>
      <c r="J18" s="90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>F19+G19</f>
        <v>0</v>
      </c>
      <c r="I19" s="84"/>
      <c r="J19" s="90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>F20+G20</f>
        <v>0</v>
      </c>
      <c r="I20" s="84"/>
      <c r="J20" s="90"/>
    </row>
    <row r="21" s="48" customFormat="1" customHeight="1" spans="1:10">
      <c r="A21" s="63"/>
      <c r="B21" s="64" t="s">
        <v>26</v>
      </c>
      <c r="C21" s="65">
        <f>SUM(C17)</f>
        <v>0</v>
      </c>
      <c r="D21" s="65">
        <f t="shared" ref="D21:E21" si="2">SUM(D17)</f>
        <v>0</v>
      </c>
      <c r="E21" s="65">
        <f t="shared" si="2"/>
        <v>0</v>
      </c>
      <c r="F21" s="65">
        <f>SUM(F17:F20)</f>
        <v>0</v>
      </c>
      <c r="G21" s="65">
        <f t="shared" ref="G21:H21" si="3">SUM(G17:G20)</f>
        <v>0</v>
      </c>
      <c r="H21" s="65">
        <f t="shared" si="3"/>
        <v>0</v>
      </c>
      <c r="I21" s="87"/>
      <c r="J21" s="91"/>
    </row>
    <row r="22" customHeight="1" spans="1:10">
      <c r="A22" s="59">
        <v>4</v>
      </c>
      <c r="B22" s="60" t="s">
        <v>27</v>
      </c>
      <c r="C22" s="61">
        <f>250*20</f>
        <v>5000</v>
      </c>
      <c r="D22" s="62">
        <v>1</v>
      </c>
      <c r="E22" s="61">
        <f>C22*D22</f>
        <v>5000</v>
      </c>
      <c r="F22" s="61">
        <v>3600</v>
      </c>
      <c r="G22" s="61">
        <v>0</v>
      </c>
      <c r="H22" s="61">
        <f>F22+G22</f>
        <v>3600</v>
      </c>
      <c r="I22" s="84" t="s">
        <v>28</v>
      </c>
      <c r="J22" s="89" t="s">
        <v>29</v>
      </c>
    </row>
    <row r="23" customHeight="1" spans="1:10">
      <c r="A23" s="59"/>
      <c r="B23" s="60"/>
      <c r="C23" s="61"/>
      <c r="D23" s="62"/>
      <c r="E23" s="61"/>
      <c r="F23" s="61">
        <f>14*68</f>
        <v>952</v>
      </c>
      <c r="G23" s="61">
        <v>0</v>
      </c>
      <c r="H23" s="61">
        <f>F23+G23</f>
        <v>952</v>
      </c>
      <c r="I23" s="84" t="s">
        <v>30</v>
      </c>
      <c r="J23" s="90"/>
    </row>
    <row r="24" customHeight="1" spans="1:10">
      <c r="A24" s="59"/>
      <c r="B24" s="60"/>
      <c r="C24" s="61"/>
      <c r="D24" s="62"/>
      <c r="E24" s="61"/>
      <c r="F24" s="61">
        <v>84</v>
      </c>
      <c r="G24" s="61">
        <v>0</v>
      </c>
      <c r="H24" s="61">
        <v>84</v>
      </c>
      <c r="I24" s="84" t="s">
        <v>31</v>
      </c>
      <c r="J24" s="90"/>
    </row>
    <row r="25" ht="42" customHeight="1" spans="1:10">
      <c r="A25" s="59"/>
      <c r="B25" s="60"/>
      <c r="C25" s="61"/>
      <c r="D25" s="62"/>
      <c r="E25" s="61"/>
      <c r="F25" s="61">
        <f>488*10</f>
        <v>4880</v>
      </c>
      <c r="G25" s="61">
        <v>0</v>
      </c>
      <c r="H25" s="61">
        <f t="shared" ref="H25:H47" si="4">F25+G25</f>
        <v>4880</v>
      </c>
      <c r="I25" s="92" t="s">
        <v>32</v>
      </c>
      <c r="J25" s="90"/>
    </row>
    <row r="26" s="48" customFormat="1" customHeight="1" spans="1:10">
      <c r="A26" s="63"/>
      <c r="B26" s="64" t="s">
        <v>33</v>
      </c>
      <c r="C26" s="65">
        <f>SUM(C22)</f>
        <v>5000</v>
      </c>
      <c r="D26" s="65">
        <f t="shared" ref="D26:E26" si="5">SUM(D22)</f>
        <v>1</v>
      </c>
      <c r="E26" s="65">
        <f t="shared" si="5"/>
        <v>5000</v>
      </c>
      <c r="F26" s="65">
        <f>SUM(F22:F25)</f>
        <v>9516</v>
      </c>
      <c r="G26" s="65">
        <f>SUM(G22:G25)</f>
        <v>0</v>
      </c>
      <c r="H26" s="65">
        <f>SUM(H22:H25)</f>
        <v>9516</v>
      </c>
      <c r="I26" s="87"/>
      <c r="J26" s="91"/>
    </row>
    <row r="27" customHeight="1" spans="1:10">
      <c r="A27" s="66">
        <v>5</v>
      </c>
      <c r="B27" s="67" t="s">
        <v>34</v>
      </c>
      <c r="C27" s="69">
        <v>20</v>
      </c>
      <c r="D27" s="66">
        <v>1</v>
      </c>
      <c r="E27" s="69">
        <v>20</v>
      </c>
      <c r="F27" s="61">
        <v>15.9</v>
      </c>
      <c r="G27" s="61">
        <v>0</v>
      </c>
      <c r="H27" s="61">
        <f>F27+G27</f>
        <v>15.9</v>
      </c>
      <c r="I27" s="84" t="s">
        <v>35</v>
      </c>
      <c r="J27" s="85" t="s">
        <v>36</v>
      </c>
    </row>
    <row r="28" customHeight="1" spans="1:10">
      <c r="A28" s="70"/>
      <c r="B28" s="71"/>
      <c r="C28" s="73"/>
      <c r="D28" s="70"/>
      <c r="E28" s="73"/>
      <c r="F28" s="61">
        <v>0</v>
      </c>
      <c r="G28" s="61">
        <v>0</v>
      </c>
      <c r="H28" s="61">
        <v>0</v>
      </c>
      <c r="I28" s="84"/>
      <c r="J28" s="86"/>
    </row>
    <row r="29" s="48" customFormat="1" customHeight="1" spans="1:10">
      <c r="A29" s="63"/>
      <c r="B29" s="64" t="s">
        <v>37</v>
      </c>
      <c r="C29" s="65">
        <f>SUM(C27)</f>
        <v>20</v>
      </c>
      <c r="D29" s="65">
        <f t="shared" ref="D29:E29" si="6">SUM(D27)</f>
        <v>1</v>
      </c>
      <c r="E29" s="65">
        <f t="shared" si="6"/>
        <v>20</v>
      </c>
      <c r="F29" s="65">
        <f>SUM(F27:F28)</f>
        <v>15.9</v>
      </c>
      <c r="G29" s="65">
        <f>SUM(G27:G28)</f>
        <v>0</v>
      </c>
      <c r="H29" s="65">
        <f t="shared" ref="H29" si="7">SUM(H27:H28)</f>
        <v>15.9</v>
      </c>
      <c r="I29" s="87"/>
      <c r="J29" s="88"/>
    </row>
    <row r="30" customHeight="1" spans="1:10">
      <c r="A30" s="59">
        <v>6</v>
      </c>
      <c r="B30" s="60" t="s">
        <v>38</v>
      </c>
      <c r="C30" s="61">
        <v>0</v>
      </c>
      <c r="D30" s="62"/>
      <c r="E30" s="61">
        <f>C30*D30</f>
        <v>0</v>
      </c>
      <c r="F30" s="61">
        <v>0</v>
      </c>
      <c r="G30" s="61">
        <v>0</v>
      </c>
      <c r="H30" s="61">
        <f t="shared" si="4"/>
        <v>0</v>
      </c>
      <c r="I30" s="84"/>
      <c r="J30" s="85" t="s">
        <v>39</v>
      </c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4"/>
        <v>0</v>
      </c>
      <c r="I31" s="84"/>
      <c r="J31" s="90"/>
    </row>
    <row r="32" customHeight="1" spans="1:10">
      <c r="A32" s="59"/>
      <c r="B32" s="60"/>
      <c r="C32" s="61"/>
      <c r="D32" s="62"/>
      <c r="E32" s="61"/>
      <c r="F32" s="61">
        <v>0</v>
      </c>
      <c r="G32" s="61">
        <v>0</v>
      </c>
      <c r="H32" s="61">
        <f t="shared" si="4"/>
        <v>0</v>
      </c>
      <c r="I32" s="84"/>
      <c r="J32" s="90"/>
    </row>
    <row r="33" customHeight="1" spans="1:10">
      <c r="A33" s="59"/>
      <c r="B33" s="60"/>
      <c r="C33" s="61"/>
      <c r="D33" s="62"/>
      <c r="E33" s="61"/>
      <c r="F33" s="61">
        <v>0</v>
      </c>
      <c r="G33" s="61">
        <v>0</v>
      </c>
      <c r="H33" s="61">
        <f t="shared" si="4"/>
        <v>0</v>
      </c>
      <c r="I33" s="84"/>
      <c r="J33" s="90"/>
    </row>
    <row r="34" s="48" customFormat="1" customHeight="1" spans="1:10">
      <c r="A34" s="63"/>
      <c r="B34" s="64" t="s">
        <v>40</v>
      </c>
      <c r="C34" s="65">
        <f>SUM(C30)</f>
        <v>0</v>
      </c>
      <c r="D34" s="65">
        <f t="shared" ref="D34:E34" si="8">SUM(D30)</f>
        <v>0</v>
      </c>
      <c r="E34" s="65">
        <f t="shared" si="8"/>
        <v>0</v>
      </c>
      <c r="F34" s="65">
        <f>SUM(F30:F33)</f>
        <v>0</v>
      </c>
      <c r="G34" s="65">
        <f t="shared" ref="G34:H34" si="9">SUM(G30:G33)</f>
        <v>0</v>
      </c>
      <c r="H34" s="65">
        <f t="shared" si="9"/>
        <v>0</v>
      </c>
      <c r="I34" s="87"/>
      <c r="J34" s="91"/>
    </row>
    <row r="35" customHeight="1" spans="1:10">
      <c r="A35" s="59">
        <v>7</v>
      </c>
      <c r="B35" s="60" t="s">
        <v>41</v>
      </c>
      <c r="C35" s="61">
        <v>0</v>
      </c>
      <c r="D35" s="62"/>
      <c r="E35" s="61">
        <f>C35*D35</f>
        <v>0</v>
      </c>
      <c r="F35" s="61">
        <v>0</v>
      </c>
      <c r="G35" s="61">
        <v>0</v>
      </c>
      <c r="H35" s="61">
        <v>0</v>
      </c>
      <c r="I35" s="84"/>
      <c r="J35" s="93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4"/>
        <v>0</v>
      </c>
      <c r="I36" s="84"/>
      <c r="J36" s="94"/>
    </row>
    <row r="37" customHeight="1" spans="1:10">
      <c r="A37" s="59"/>
      <c r="B37" s="60"/>
      <c r="C37" s="61"/>
      <c r="D37" s="62"/>
      <c r="E37" s="61"/>
      <c r="F37" s="61">
        <v>0</v>
      </c>
      <c r="G37" s="61">
        <v>0</v>
      </c>
      <c r="H37" s="61">
        <f t="shared" si="4"/>
        <v>0</v>
      </c>
      <c r="I37" s="84"/>
      <c r="J37" s="94"/>
    </row>
    <row r="38" customHeight="1" spans="1:10">
      <c r="A38" s="59"/>
      <c r="B38" s="60"/>
      <c r="C38" s="61"/>
      <c r="D38" s="62"/>
      <c r="E38" s="61"/>
      <c r="F38" s="61">
        <v>0</v>
      </c>
      <c r="G38" s="61">
        <v>0</v>
      </c>
      <c r="H38" s="61">
        <f t="shared" si="4"/>
        <v>0</v>
      </c>
      <c r="I38" s="84"/>
      <c r="J38" s="94"/>
    </row>
    <row r="39" s="48" customFormat="1" customHeight="1" spans="1:10">
      <c r="A39" s="63"/>
      <c r="B39" s="64" t="s">
        <v>42</v>
      </c>
      <c r="C39" s="65">
        <f>SUM(C35)</f>
        <v>0</v>
      </c>
      <c r="D39" s="65">
        <f t="shared" ref="D39:E39" si="10">SUM(D35)</f>
        <v>0</v>
      </c>
      <c r="E39" s="65">
        <f t="shared" si="10"/>
        <v>0</v>
      </c>
      <c r="F39" s="65">
        <f>SUM(F35:F38)</f>
        <v>0</v>
      </c>
      <c r="G39" s="65">
        <f t="shared" ref="G39:H39" si="11">SUM(G35:G38)</f>
        <v>0</v>
      </c>
      <c r="H39" s="65">
        <f t="shared" si="11"/>
        <v>0</v>
      </c>
      <c r="I39" s="87"/>
      <c r="J39" s="95"/>
    </row>
    <row r="40" customHeight="1" spans="1:10">
      <c r="A40" s="59">
        <v>8</v>
      </c>
      <c r="B40" s="60" t="s">
        <v>43</v>
      </c>
      <c r="C40" s="61">
        <v>0</v>
      </c>
      <c r="D40" s="62"/>
      <c r="E40" s="61">
        <f>C40*D40</f>
        <v>0</v>
      </c>
      <c r="F40" s="61">
        <v>0</v>
      </c>
      <c r="G40" s="61">
        <v>0</v>
      </c>
      <c r="H40" s="61">
        <f t="shared" si="4"/>
        <v>0</v>
      </c>
      <c r="I40" s="84"/>
      <c r="J40" s="89" t="s">
        <v>44</v>
      </c>
    </row>
    <row r="41" customHeight="1" spans="1:10">
      <c r="A41" s="59"/>
      <c r="B41" s="60"/>
      <c r="C41" s="61"/>
      <c r="D41" s="62"/>
      <c r="E41" s="61"/>
      <c r="F41" s="61">
        <v>0</v>
      </c>
      <c r="G41" s="61">
        <v>0</v>
      </c>
      <c r="H41" s="61">
        <f t="shared" si="4"/>
        <v>0</v>
      </c>
      <c r="I41" s="84"/>
      <c r="J41" s="90"/>
    </row>
    <row r="42" s="48" customFormat="1" customHeight="1" spans="1:10">
      <c r="A42" s="63"/>
      <c r="B42" s="64" t="s">
        <v>45</v>
      </c>
      <c r="C42" s="65">
        <f>SUM(C40)</f>
        <v>0</v>
      </c>
      <c r="D42" s="65">
        <f t="shared" ref="D42:E42" si="12">SUM(D40)</f>
        <v>0</v>
      </c>
      <c r="E42" s="65">
        <f t="shared" si="12"/>
        <v>0</v>
      </c>
      <c r="F42" s="65">
        <f>SUM(F40:F41)</f>
        <v>0</v>
      </c>
      <c r="G42" s="65">
        <f t="shared" ref="G42:H42" si="13">SUM(G40:G41)</f>
        <v>0</v>
      </c>
      <c r="H42" s="65">
        <f t="shared" si="13"/>
        <v>0</v>
      </c>
      <c r="I42" s="87"/>
      <c r="J42" s="91"/>
    </row>
    <row r="43" customHeight="1" spans="1:10">
      <c r="A43" s="59">
        <v>9</v>
      </c>
      <c r="B43" s="60" t="s">
        <v>46</v>
      </c>
      <c r="C43" s="61">
        <v>0</v>
      </c>
      <c r="D43" s="62"/>
      <c r="E43" s="61">
        <f>C43*D43</f>
        <v>0</v>
      </c>
      <c r="F43" s="61">
        <v>0</v>
      </c>
      <c r="G43" s="61">
        <v>0</v>
      </c>
      <c r="H43" s="61">
        <f t="shared" si="4"/>
        <v>0</v>
      </c>
      <c r="I43" s="84"/>
      <c r="J43" s="85" t="s">
        <v>47</v>
      </c>
    </row>
    <row r="44" customHeight="1" spans="1:10">
      <c r="A44" s="59"/>
      <c r="B44" s="60"/>
      <c r="C44" s="61"/>
      <c r="D44" s="62"/>
      <c r="E44" s="61"/>
      <c r="F44" s="61">
        <v>0</v>
      </c>
      <c r="G44" s="61">
        <v>0</v>
      </c>
      <c r="H44" s="61">
        <f t="shared" si="4"/>
        <v>0</v>
      </c>
      <c r="I44" s="84"/>
      <c r="J44" s="86"/>
    </row>
    <row r="45" customHeight="1" spans="1:10">
      <c r="A45" s="59"/>
      <c r="B45" s="60"/>
      <c r="C45" s="61"/>
      <c r="D45" s="62"/>
      <c r="E45" s="61"/>
      <c r="F45" s="61">
        <v>0</v>
      </c>
      <c r="G45" s="61">
        <v>0</v>
      </c>
      <c r="H45" s="61">
        <f t="shared" si="4"/>
        <v>0</v>
      </c>
      <c r="I45" s="84"/>
      <c r="J45" s="86"/>
    </row>
    <row r="46" s="48" customFormat="1" customHeight="1" spans="1:10">
      <c r="A46" s="63"/>
      <c r="B46" s="64" t="s">
        <v>48</v>
      </c>
      <c r="C46" s="65">
        <f>SUM(C43)</f>
        <v>0</v>
      </c>
      <c r="D46" s="65">
        <f t="shared" ref="D46:E46" si="14">SUM(D43)</f>
        <v>0</v>
      </c>
      <c r="E46" s="65">
        <f t="shared" si="14"/>
        <v>0</v>
      </c>
      <c r="F46" s="65">
        <f>SUM(F43:F45)</f>
        <v>0</v>
      </c>
      <c r="G46" s="65">
        <f t="shared" ref="G46:H46" si="15">SUM(G43:G45)</f>
        <v>0</v>
      </c>
      <c r="H46" s="65">
        <f t="shared" si="15"/>
        <v>0</v>
      </c>
      <c r="I46" s="87"/>
      <c r="J46" s="88"/>
    </row>
    <row r="47" customHeight="1" spans="1:10">
      <c r="A47" s="66" t="s">
        <v>49</v>
      </c>
      <c r="B47" s="60" t="s">
        <v>50</v>
      </c>
      <c r="C47" s="61">
        <f>25*16</f>
        <v>400</v>
      </c>
      <c r="D47" s="62">
        <v>1</v>
      </c>
      <c r="E47" s="61">
        <f>C47*D47</f>
        <v>400</v>
      </c>
      <c r="F47" s="61">
        <f>13*25</f>
        <v>325</v>
      </c>
      <c r="G47" s="61">
        <v>0</v>
      </c>
      <c r="H47" s="61">
        <f>F47+G47</f>
        <v>325</v>
      </c>
      <c r="I47" s="84" t="s">
        <v>51</v>
      </c>
      <c r="J47" s="93"/>
    </row>
    <row r="48" customHeight="1" spans="1:10">
      <c r="A48" s="74"/>
      <c r="B48" s="60"/>
      <c r="C48" s="61"/>
      <c r="D48" s="62"/>
      <c r="E48" s="61"/>
      <c r="F48" s="61">
        <v>0</v>
      </c>
      <c r="G48" s="61">
        <v>180</v>
      </c>
      <c r="H48" s="61">
        <f>F48+G48</f>
        <v>180</v>
      </c>
      <c r="I48" s="84" t="s">
        <v>52</v>
      </c>
      <c r="J48" s="94"/>
    </row>
    <row r="49" customHeight="1" spans="1:10">
      <c r="A49" s="70"/>
      <c r="B49" s="60"/>
      <c r="C49" s="61"/>
      <c r="D49" s="62"/>
      <c r="E49" s="61"/>
      <c r="F49" s="61">
        <v>0</v>
      </c>
      <c r="G49" s="61">
        <v>0</v>
      </c>
      <c r="H49" s="61">
        <f>F49+G49</f>
        <v>0</v>
      </c>
      <c r="I49" s="84"/>
      <c r="J49" s="94"/>
    </row>
    <row r="50" s="48" customFormat="1" customHeight="1" spans="1:10">
      <c r="A50" s="63"/>
      <c r="B50" s="64" t="s">
        <v>53</v>
      </c>
      <c r="C50" s="65">
        <f>SUM(C47)</f>
        <v>400</v>
      </c>
      <c r="D50" s="65">
        <f t="shared" ref="D50:E50" si="16">SUM(D47)</f>
        <v>1</v>
      </c>
      <c r="E50" s="65">
        <f t="shared" si="16"/>
        <v>400</v>
      </c>
      <c r="F50" s="65">
        <f>SUM(F47:F49)</f>
        <v>325</v>
      </c>
      <c r="G50" s="65">
        <f>SUM(G47:G49)</f>
        <v>180</v>
      </c>
      <c r="H50" s="65">
        <f>SUM(H47:H49)</f>
        <v>505</v>
      </c>
      <c r="I50" s="87"/>
      <c r="J50" s="95"/>
    </row>
    <row r="51" customHeight="1" spans="1:10">
      <c r="A51" s="63"/>
      <c r="B51" s="64" t="s">
        <v>54</v>
      </c>
      <c r="C51" s="65">
        <f>SUM(C50,C46,C42,C39,C34,C29,C26,C21,C16,C13)</f>
        <v>5420</v>
      </c>
      <c r="D51" s="65">
        <f t="shared" ref="D51:H51" si="17">SUM(D50,D46,D42,D39,D34,D29,D26,D21,D16,D13)</f>
        <v>3</v>
      </c>
      <c r="E51" s="65">
        <f t="shared" si="17"/>
        <v>5420</v>
      </c>
      <c r="F51" s="65">
        <f t="shared" si="17"/>
        <v>10563.27</v>
      </c>
      <c r="G51" s="65">
        <f t="shared" si="17"/>
        <v>180</v>
      </c>
      <c r="H51" s="65">
        <f t="shared" si="17"/>
        <v>10743.27</v>
      </c>
      <c r="I51" s="87"/>
      <c r="J51" s="96"/>
    </row>
    <row r="55" customHeight="1" spans="1:9">
      <c r="A55" s="75" t="s">
        <v>55</v>
      </c>
      <c r="B55" s="76"/>
      <c r="C55" s="77" t="s">
        <v>56</v>
      </c>
      <c r="D55" s="77"/>
      <c r="E55" s="77" t="s">
        <v>57</v>
      </c>
      <c r="F55" s="77"/>
      <c r="G55" s="77" t="s">
        <v>58</v>
      </c>
      <c r="H55" s="77"/>
      <c r="I55" s="97" t="s">
        <v>59</v>
      </c>
    </row>
    <row r="56" customHeight="1" spans="1:9">
      <c r="A56" s="78">
        <f>E51</f>
        <v>5420</v>
      </c>
      <c r="B56" s="79"/>
      <c r="C56" s="79">
        <f>H51</f>
        <v>10743.27</v>
      </c>
      <c r="D56" s="79"/>
      <c r="E56" s="79">
        <f>F51</f>
        <v>10563.27</v>
      </c>
      <c r="F56" s="79"/>
      <c r="G56" s="79">
        <f>G51</f>
        <v>180</v>
      </c>
      <c r="H56" s="79"/>
      <c r="I56" s="98">
        <f>A56-C56</f>
        <v>-5323.27</v>
      </c>
    </row>
    <row r="58" customHeight="1" spans="1:9">
      <c r="A58" s="80" t="s">
        <v>60</v>
      </c>
      <c r="B58" s="81"/>
      <c r="C58" s="82" t="s">
        <v>61</v>
      </c>
      <c r="D58" s="80"/>
      <c r="E58" s="80" t="s">
        <v>62</v>
      </c>
      <c r="F58" s="80"/>
      <c r="G58" s="80" t="s">
        <v>63</v>
      </c>
      <c r="H58" s="80"/>
      <c r="I58" s="8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49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49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49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49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65</v>
      </c>
      <c r="E5" s="6"/>
      <c r="F5" s="7"/>
      <c r="G5" s="7"/>
      <c r="H5" s="6" t="s">
        <v>66</v>
      </c>
      <c r="I5" s="5"/>
      <c r="J5" s="7"/>
      <c r="K5" s="34"/>
    </row>
    <row r="6" ht="20.1" customHeight="1" spans="2:11">
      <c r="B6" s="8"/>
      <c r="C6" s="9"/>
      <c r="D6" s="10" t="s">
        <v>67</v>
      </c>
      <c r="E6" s="10"/>
      <c r="F6" s="11"/>
      <c r="G6" s="11"/>
      <c r="H6" s="10" t="s">
        <v>68</v>
      </c>
      <c r="I6" s="9"/>
      <c r="J6" s="11"/>
      <c r="K6" s="35"/>
    </row>
    <row r="7" ht="20.1" customHeight="1" spans="2:11">
      <c r="B7" s="8"/>
      <c r="C7" s="9"/>
      <c r="D7" s="10" t="s">
        <v>69</v>
      </c>
      <c r="E7" s="10"/>
      <c r="F7" s="12"/>
      <c r="G7" s="11"/>
      <c r="H7" s="10" t="s">
        <v>70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39"/>
      <c r="J11" s="40"/>
      <c r="K11" s="41" t="s">
        <v>80</v>
      </c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39"/>
      <c r="J13" s="40"/>
      <c r="K13" s="41" t="s">
        <v>80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50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54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61</v>
      </c>
      <c r="G23" s="17" t="s">
        <v>87</v>
      </c>
      <c r="H23" s="17"/>
      <c r="I23" s="17"/>
      <c r="J23" s="17" t="s">
        <v>63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2023-09-12T05:36:57Z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15A97F6338C048028028931EACC26BA5_13</vt:lpwstr>
  </property>
</Properties>
</file>