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3"/>
  </bookViews>
  <sheets>
    <sheet name="680" sheetId="1" r:id="rId1"/>
    <sheet name="1332.4" sheetId="2" r:id="rId2"/>
    <sheet name="1345" sheetId="3" r:id="rId3"/>
    <sheet name="2007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<sst xmlns="http://schemas.openxmlformats.org/spreadsheetml/2006/main" count="394" uniqueCount="149">
  <si>
    <t>火车订单号</t>
  </si>
  <si>
    <t>商户订单号</t>
  </si>
  <si>
    <t>技术服务费</t>
  </si>
  <si>
    <t>技术服务费支付方</t>
  </si>
  <si>
    <t>火车票渠道</t>
  </si>
  <si>
    <t>出票时间</t>
  </si>
  <si>
    <t>车次</t>
  </si>
  <si>
    <t>车次类型</t>
  </si>
  <si>
    <t>出发地</t>
  </si>
  <si>
    <t>到达地</t>
  </si>
  <si>
    <t>出发时间</t>
  </si>
  <si>
    <t>到达时间</t>
  </si>
  <si>
    <t>出行人姓名</t>
  </si>
  <si>
    <t>所属部门</t>
  </si>
  <si>
    <t>席别</t>
  </si>
  <si>
    <t>总票价(元)</t>
  </si>
  <si>
    <t>火车票管理费(元)</t>
  </si>
  <si>
    <t>退票手续费(元)</t>
  </si>
  <si>
    <t>退票服务费(元)</t>
  </si>
  <si>
    <t>是否退票</t>
  </si>
  <si>
    <t>退票发生时间</t>
  </si>
  <si>
    <t>改签后新车次</t>
  </si>
  <si>
    <t>改签后新车次类型</t>
  </si>
  <si>
    <t>改签后新席别</t>
  </si>
  <si>
    <t>改签后新席别单价(元)</t>
  </si>
  <si>
    <t>改签后退还差价(元)</t>
  </si>
  <si>
    <t>改签服务费(元)</t>
  </si>
  <si>
    <t>票联打印费</t>
  </si>
  <si>
    <t>票联快递费</t>
  </si>
  <si>
    <t>公司名称</t>
  </si>
  <si>
    <t>成本中心</t>
  </si>
  <si>
    <t>预订人</t>
  </si>
  <si>
    <t>预订时间</t>
  </si>
  <si>
    <t>是否出账单</t>
  </si>
  <si>
    <t>EDW7320098</t>
  </si>
  <si>
    <t>T202504101534441892</t>
  </si>
  <si>
    <t>客户</t>
  </si>
  <si>
    <t>航天华有</t>
  </si>
  <si>
    <t>2025-04-10 15:36:17</t>
  </si>
  <si>
    <t>G1080</t>
  </si>
  <si>
    <t>高铁</t>
  </si>
  <si>
    <t>青岛</t>
  </si>
  <si>
    <t>北京南</t>
  </si>
  <si>
    <t>2025-04-13 17:12:00</t>
  </si>
  <si>
    <t>2025-04-13 22:00:00</t>
  </si>
  <si>
    <t>张瑾秋</t>
  </si>
  <si>
    <t>北京字跳网络技术有限公司/企划活动A</t>
  </si>
  <si>
    <t>二等座</t>
  </si>
  <si>
    <t>否</t>
  </si>
  <si>
    <t>北京字跳网络技术有限公司</t>
  </si>
  <si>
    <t>2025-04-10 15:34:23</t>
  </si>
  <si>
    <t>是</t>
  </si>
  <si>
    <t>E9W1872050</t>
  </si>
  <si>
    <t>T202503271256572758</t>
  </si>
  <si>
    <t>2025-03-27 12:57:52</t>
  </si>
  <si>
    <t>G207</t>
  </si>
  <si>
    <t>青岛机场</t>
  </si>
  <si>
    <t>2025-04-07 12:26:00</t>
  </si>
  <si>
    <t>2025-04-07 15:33:00</t>
  </si>
  <si>
    <t>2025-03-27 12:56:21</t>
  </si>
  <si>
    <t>合计</t>
  </si>
  <si>
    <t>E403804923</t>
  </si>
  <si>
    <t>H2025030810337</t>
  </si>
  <si>
    <t>2025-03-08 12:30:40</t>
  </si>
  <si>
    <t>G15</t>
  </si>
  <si>
    <t>上海虹桥</t>
  </si>
  <si>
    <t>2025-03-08 14:00:00</t>
  </si>
  <si>
    <t>2025-03-08 18:32:00</t>
  </si>
  <si>
    <t>宋双双</t>
  </si>
  <si>
    <t>北京字跳网络技术有限公司/HMOA-250104-ZJT881</t>
  </si>
  <si>
    <t>陈虔</t>
  </si>
  <si>
    <t>2025-03-08 12:30:10</t>
  </si>
  <si>
    <t>E455983482</t>
  </si>
  <si>
    <t>H2025030620593</t>
  </si>
  <si>
    <t>2025-03-06 18:15:15</t>
  </si>
  <si>
    <t>G2</t>
  </si>
  <si>
    <t>上海</t>
  </si>
  <si>
    <t>2025-03-07 07:00:00</t>
  </si>
  <si>
    <t>2025-03-07 11:36:00</t>
  </si>
  <si>
    <t>北京字跳网络技术有限公司/HMOA-250201-ZJT892</t>
  </si>
  <si>
    <t>2025-03-06 18:14:28</t>
  </si>
  <si>
    <t>回冲</t>
  </si>
  <si>
    <t>服务费</t>
  </si>
  <si>
    <t>快递费</t>
  </si>
  <si>
    <t>EKW1896233</t>
  </si>
  <si>
    <t>T202501061146364326</t>
  </si>
  <si>
    <t>2025-01-06 11:49:49</t>
  </si>
  <si>
    <t>2025-01-09 07:00:00</t>
  </si>
  <si>
    <t>2025-01-09 11:36:00</t>
  </si>
  <si>
    <t>泽林</t>
  </si>
  <si>
    <t>2025-01-06 11:46:19</t>
  </si>
  <si>
    <t>E0W1573495</t>
  </si>
  <si>
    <t>T202501061140077133</t>
  </si>
  <si>
    <t>2025-01-06 11:40:47</t>
  </si>
  <si>
    <t>G1</t>
  </si>
  <si>
    <t>2025-01-07 07:00:00</t>
  </si>
  <si>
    <t>2025-01-07 11:29:00</t>
  </si>
  <si>
    <t>2025-01-06 11:37:12</t>
  </si>
  <si>
    <t>退回金额</t>
  </si>
  <si>
    <t>ECW5852536</t>
  </si>
  <si>
    <t>T202502261026399693</t>
  </si>
  <si>
    <t>2025-02-26 10:27:45</t>
  </si>
  <si>
    <t>G6210</t>
  </si>
  <si>
    <t>深圳北</t>
  </si>
  <si>
    <t>长沙南</t>
  </si>
  <si>
    <t>2025-02-28 21:18:00</t>
  </si>
  <si>
    <t>2025-02-28 23:55:00</t>
  </si>
  <si>
    <t>张亚鹏</t>
  </si>
  <si>
    <t>北京知乎网技术有限公司</t>
  </si>
  <si>
    <t>北京知乎网技术有限公司/HMOA-250221-BZH889</t>
  </si>
  <si>
    <t>田子钰</t>
  </si>
  <si>
    <t>2025-02-26 10:26:32</t>
  </si>
  <si>
    <t>EDW6995811</t>
  </si>
  <si>
    <t>T202502252228514391</t>
  </si>
  <si>
    <t>2025-02-25 22:29:54</t>
  </si>
  <si>
    <t>G2730</t>
  </si>
  <si>
    <t>南昌西</t>
  </si>
  <si>
    <t>2025-03-02 10:46:00</t>
  </si>
  <si>
    <t>2025-03-02 14:56:00</t>
  </si>
  <si>
    <t>李国辉</t>
  </si>
  <si>
    <t>2025-02-25 22:28:43</t>
  </si>
  <si>
    <t>EKW5835203</t>
  </si>
  <si>
    <t>T202502252226336760</t>
  </si>
  <si>
    <t>2025-02-25 22:27:37</t>
  </si>
  <si>
    <t>G2771</t>
  </si>
  <si>
    <t>2025-02-27 10:07:00</t>
  </si>
  <si>
    <t>2025-02-27 14:13:00</t>
  </si>
  <si>
    <t>2025-02-25 22:26:23</t>
  </si>
  <si>
    <t>EDW3457269</t>
  </si>
  <si>
    <t>T202502220935007956</t>
  </si>
  <si>
    <t>2025-02-22 09:35:58</t>
  </si>
  <si>
    <t>D688</t>
  </si>
  <si>
    <t>动车</t>
  </si>
  <si>
    <t>厦门</t>
  </si>
  <si>
    <t>2025-03-01 12:43:00</t>
  </si>
  <si>
    <t>2025-03-01 16:09:00</t>
  </si>
  <si>
    <t>陈宇婷</t>
  </si>
  <si>
    <t>2025-02-22 09:34:52</t>
  </si>
  <si>
    <t>王华珍</t>
  </si>
  <si>
    <t>E9W4355823</t>
  </si>
  <si>
    <t>T202502212256500639</t>
  </si>
  <si>
    <t>2025-02-21 22:58:04</t>
  </si>
  <si>
    <t>D2301</t>
  </si>
  <si>
    <t>厦门北</t>
  </si>
  <si>
    <t>2025-02-28 10:52:00</t>
  </si>
  <si>
    <t>2025-02-28 14:08:00</t>
  </si>
  <si>
    <t>G3003</t>
  </si>
  <si>
    <t>2025-02-21 22:56:35</t>
  </si>
  <si>
    <t>回冲合计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</si>
</sst>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E1" workbookViewId="0">
      <selection activeCell="A1" sqref="$A1:$XFD1048576"/>
    </sheetView>
  </sheetViews>
  <sheetFormatPr defaultColWidth="8.88888888888889" defaultRowHeight="14.4" outlineLevelRow="5"/>
  <cols>
    <col min="1" max="4" width="8.88888888888889" style="8" hidden="1" customWidth="1"/>
    <col min="5" max="5" width="8.88888888888889" style="8" customWidth="1"/>
    <col min="6" max="13" width="8.88888888888889" style="8"/>
    <col min="14" max="14" width="8.88888888888889" style="8" hidden="1" customWidth="1"/>
    <col min="15" max="15" width="8.88888888888889" style="8"/>
    <col min="16" max="17" width="11.1111111111111" style="8" customWidth="1"/>
    <col min="18" max="19" width="8.88888888888889" style="8"/>
    <col min="20" max="20" width="10.8888888888889" style="8" customWidth="1"/>
    <col min="21" max="21" width="8.88888888888889" style="8"/>
    <col min="22" max="28" width="8.88888888888889" style="8" hidden="1" customWidth="1"/>
    <col min="29" max="29" width="8.88888888888889" style="8" customWidth="1"/>
    <col min="30" max="16384" width="8.88888888888889" style="8"/>
  </cols>
  <sheetData>
    <row r="1" s="4" customFormat="1" spans="1:3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/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15" t="s">
        <v>31</v>
      </c>
      <c r="AH1" s="15" t="s">
        <v>32</v>
      </c>
      <c r="AI1" s="4" t="s">
        <v>33</v>
      </c>
    </row>
    <row r="2" s="2" customFormat="1" spans="1:35">
      <c r="A2" s="2" t="s">
        <v>34</v>
      </c>
      <c r="B2" s="2" t="s">
        <v>35</v>
      </c>
      <c r="C2" s="2">
        <v>0</v>
      </c>
      <c r="D2" s="2" t="s">
        <v>36</v>
      </c>
      <c r="E2" s="2" t="s">
        <v>37</v>
      </c>
      <c r="F2" s="2" t="s">
        <v>38</v>
      </c>
      <c r="G2" s="2" t="s">
        <v>39</v>
      </c>
      <c r="H2" s="2" t="s">
        <v>40</v>
      </c>
      <c r="I2" s="2" t="s">
        <v>41</v>
      </c>
      <c r="J2" s="2" t="s">
        <v>42</v>
      </c>
      <c r="K2" s="2" t="s">
        <v>43</v>
      </c>
      <c r="L2" s="2" t="s">
        <v>44</v>
      </c>
      <c r="M2" s="2" t="s">
        <v>45</v>
      </c>
      <c r="N2" s="2" t="s">
        <v>46</v>
      </c>
      <c r="O2" s="2" t="s">
        <v>47</v>
      </c>
      <c r="P2" s="2">
        <v>344</v>
      </c>
      <c r="Q2" s="2">
        <v>5</v>
      </c>
      <c r="T2" s="2">
        <v>0</v>
      </c>
      <c r="U2" s="2" t="s">
        <v>48</v>
      </c>
      <c r="AC2" s="2">
        <v>5</v>
      </c>
      <c r="AD2" s="5">
        <v>15</v>
      </c>
      <c r="AE2" s="2" t="s">
        <v>49</v>
      </c>
      <c r="AF2" s="2" t="s">
        <v>49</v>
      </c>
      <c r="AG2" s="2" t="s">
        <v>45</v>
      </c>
      <c r="AH2" s="2" t="s">
        <v>50</v>
      </c>
      <c r="AI2" s="2" t="s">
        <v>51</v>
      </c>
    </row>
    <row r="3" s="2" customFormat="1" spans="1:35">
      <c r="A3" s="2" t="s">
        <v>52</v>
      </c>
      <c r="B3" s="2" t="s">
        <v>53</v>
      </c>
      <c r="C3" s="2">
        <v>0</v>
      </c>
      <c r="D3" s="2" t="s">
        <v>36</v>
      </c>
      <c r="E3" s="2" t="s">
        <v>37</v>
      </c>
      <c r="F3" s="2" t="s">
        <v>54</v>
      </c>
      <c r="G3" s="2" t="s">
        <v>55</v>
      </c>
      <c r="H3" s="2" t="s">
        <v>40</v>
      </c>
      <c r="I3" s="2" t="s">
        <v>42</v>
      </c>
      <c r="J3" s="2" t="s">
        <v>56</v>
      </c>
      <c r="K3" s="2" t="s">
        <v>57</v>
      </c>
      <c r="L3" s="2" t="s">
        <v>58</v>
      </c>
      <c r="M3" s="2" t="s">
        <v>45</v>
      </c>
      <c r="N3" s="2" t="s">
        <v>46</v>
      </c>
      <c r="O3" s="2" t="s">
        <v>47</v>
      </c>
      <c r="P3" s="2">
        <v>326</v>
      </c>
      <c r="Q3" s="2">
        <v>5</v>
      </c>
      <c r="T3" s="2">
        <v>0</v>
      </c>
      <c r="U3" s="2" t="s">
        <v>48</v>
      </c>
      <c r="AC3" s="2">
        <v>5</v>
      </c>
      <c r="AD3" s="5"/>
      <c r="AE3" s="2" t="s">
        <v>49</v>
      </c>
      <c r="AF3" s="2" t="s">
        <v>49</v>
      </c>
      <c r="AG3" s="2" t="s">
        <v>45</v>
      </c>
      <c r="AH3" s="2" t="s">
        <v>59</v>
      </c>
      <c r="AI3" s="2" t="s">
        <v>51</v>
      </c>
    </row>
    <row r="4" s="8" customFormat="1" spans="16:30">
      <c r="P4" s="16">
        <f>SUM(P2:P3)</f>
        <v>670</v>
      </c>
      <c r="Q4" s="16">
        <f>SUM(Q2:Q3)</f>
        <v>10</v>
      </c>
      <c r="R4" s="16"/>
      <c r="AC4" s="16">
        <f>SUM(AC2:AC3)</f>
        <v>10</v>
      </c>
      <c r="AD4" s="16">
        <f>SUM(AD2:AD3)</f>
        <v>15</v>
      </c>
    </row>
    <row r="6" s="8" customFormat="1" ht="22.2" spans="16:18">
      <c r="P6" s="8" t="s">
        <v>60</v>
      </c>
      <c r="R6" s="17">
        <f>P4+Q4</f>
        <v>680</v>
      </c>
    </row>
  </sheetData>
  <mergeCells count="1">
    <mergeCell ref="AD2:AD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topLeftCell="F1" workbookViewId="0">
      <selection activeCell="A1" sqref="$A1:$XFD1048576"/>
    </sheetView>
  </sheetViews>
  <sheetFormatPr defaultColWidth="9" defaultRowHeight="14.4" outlineLevelRow="7"/>
  <cols>
    <col min="1" max="2" width="12" style="2" hidden="1" customWidth="1"/>
    <col min="3" max="3" width="9" style="2" hidden="1" customWidth="1"/>
    <col min="4" max="5" width="12" style="2" hidden="1" customWidth="1"/>
    <col min="6" max="20" width="12" style="2" customWidth="1"/>
    <col min="21" max="29" width="12" style="2" hidden="1" customWidth="1"/>
    <col min="30" max="30" width="12" style="2" customWidth="1"/>
    <col min="31" max="31" width="40" style="2" customWidth="1"/>
    <col min="32" max="32" width="12" style="2" customWidth="1"/>
    <col min="33" max="33" width="27.7777777777778" style="2" customWidth="1"/>
    <col min="34" max="16384" width="9" style="2"/>
  </cols>
  <sheetData>
    <row r="1" s="13" customFormat="1" spans="1:33">
      <c r="A1" s="14" t="s">
        <v>0</v>
      </c>
      <c r="B1" s="14" t="s">
        <v>1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2</v>
      </c>
      <c r="Q1" s="14" t="s">
        <v>15</v>
      </c>
      <c r="R1" s="14" t="s">
        <v>16</v>
      </c>
      <c r="S1" s="14" t="s">
        <v>27</v>
      </c>
      <c r="T1" s="14" t="s">
        <v>28</v>
      </c>
      <c r="U1" s="14" t="s">
        <v>17</v>
      </c>
      <c r="V1" s="14" t="s">
        <v>18</v>
      </c>
      <c r="W1" s="14" t="s">
        <v>19</v>
      </c>
      <c r="X1" s="14" t="s">
        <v>21</v>
      </c>
      <c r="Y1" s="14" t="s">
        <v>22</v>
      </c>
      <c r="Z1" s="14" t="s">
        <v>23</v>
      </c>
      <c r="AA1" s="14" t="s">
        <v>24</v>
      </c>
      <c r="AB1" s="14" t="s">
        <v>25</v>
      </c>
      <c r="AC1" s="14" t="s">
        <v>26</v>
      </c>
      <c r="AD1" s="14" t="s">
        <v>29</v>
      </c>
      <c r="AE1" s="14" t="s">
        <v>30</v>
      </c>
      <c r="AF1" s="14" t="s">
        <v>31</v>
      </c>
      <c r="AG1" s="14" t="s">
        <v>32</v>
      </c>
    </row>
    <row r="2" s="2" customFormat="1" spans="1:33">
      <c r="A2" s="2" t="s">
        <v>61</v>
      </c>
      <c r="B2" s="2" t="s">
        <v>62</v>
      </c>
      <c r="D2" s="2" t="s">
        <v>36</v>
      </c>
      <c r="E2" s="2" t="s">
        <v>37</v>
      </c>
      <c r="F2" s="2" t="s">
        <v>63</v>
      </c>
      <c r="G2" s="2" t="s">
        <v>64</v>
      </c>
      <c r="H2" s="2" t="s">
        <v>40</v>
      </c>
      <c r="I2" s="2" t="s">
        <v>42</v>
      </c>
      <c r="J2" s="2" t="s">
        <v>65</v>
      </c>
      <c r="K2" s="2" t="s">
        <v>66</v>
      </c>
      <c r="L2" s="2" t="s">
        <v>67</v>
      </c>
      <c r="M2" s="2" t="s">
        <v>68</v>
      </c>
      <c r="N2" s="2" t="s">
        <v>49</v>
      </c>
      <c r="O2" s="2" t="s">
        <v>47</v>
      </c>
      <c r="P2" s="10">
        <v>1.2</v>
      </c>
      <c r="Q2" s="10">
        <v>662</v>
      </c>
      <c r="R2" s="2">
        <v>6</v>
      </c>
      <c r="S2" s="2">
        <v>5</v>
      </c>
      <c r="T2" s="5">
        <v>15</v>
      </c>
      <c r="V2" s="2">
        <v>0</v>
      </c>
      <c r="W2" s="2" t="s">
        <v>48</v>
      </c>
      <c r="AD2" s="2" t="s">
        <v>49</v>
      </c>
      <c r="AE2" s="2" t="s">
        <v>69</v>
      </c>
      <c r="AF2" s="2" t="s">
        <v>70</v>
      </c>
      <c r="AG2" s="2" t="s">
        <v>71</v>
      </c>
    </row>
    <row r="3" s="2" customFormat="1" spans="1:33">
      <c r="A3" s="2" t="s">
        <v>72</v>
      </c>
      <c r="B3" s="2" t="s">
        <v>73</v>
      </c>
      <c r="D3" s="2" t="s">
        <v>36</v>
      </c>
      <c r="E3" s="2" t="s">
        <v>37</v>
      </c>
      <c r="F3" s="2" t="s">
        <v>74</v>
      </c>
      <c r="G3" s="2" t="s">
        <v>75</v>
      </c>
      <c r="H3" s="2" t="s">
        <v>40</v>
      </c>
      <c r="I3" s="2" t="s">
        <v>76</v>
      </c>
      <c r="J3" s="2" t="s">
        <v>42</v>
      </c>
      <c r="K3" s="2" t="s">
        <v>77</v>
      </c>
      <c r="L3" s="2" t="s">
        <v>78</v>
      </c>
      <c r="M3" s="2" t="s">
        <v>68</v>
      </c>
      <c r="N3" s="2" t="s">
        <v>49</v>
      </c>
      <c r="O3" s="2" t="s">
        <v>47</v>
      </c>
      <c r="P3" s="10">
        <v>1.2</v>
      </c>
      <c r="Q3" s="10">
        <v>668</v>
      </c>
      <c r="R3" s="2">
        <v>6</v>
      </c>
      <c r="S3" s="2">
        <v>5</v>
      </c>
      <c r="T3" s="5"/>
      <c r="V3" s="2">
        <v>0</v>
      </c>
      <c r="W3" s="2" t="s">
        <v>48</v>
      </c>
      <c r="AD3" s="2" t="s">
        <v>49</v>
      </c>
      <c r="AE3" s="2" t="s">
        <v>79</v>
      </c>
      <c r="AF3" s="2" t="s">
        <v>70</v>
      </c>
      <c r="AG3" s="2" t="s">
        <v>80</v>
      </c>
    </row>
    <row r="4" s="2" customFormat="1" spans="16:20">
      <c r="P4" s="13">
        <f t="shared" ref="P4:T4" si="0">SUM(P2:P3)</f>
        <v>2.4</v>
      </c>
      <c r="Q4" s="13">
        <f t="shared" si="0"/>
        <v>1330</v>
      </c>
      <c r="R4" s="13">
        <f t="shared" si="0"/>
        <v>12</v>
      </c>
      <c r="S4" s="13">
        <f t="shared" si="0"/>
        <v>10</v>
      </c>
      <c r="T4" s="13">
        <f t="shared" si="0"/>
        <v>15</v>
      </c>
    </row>
    <row r="6" s="2" customFormat="1" spans="15:16">
      <c r="O6" s="2" t="s">
        <v>60</v>
      </c>
      <c r="P6" s="13">
        <f>P4+Q4+R4+S4+T4</f>
        <v>1369.4</v>
      </c>
    </row>
    <row r="8" s="2" customFormat="1" spans="15:16">
      <c r="O8" s="2" t="s">
        <v>81</v>
      </c>
      <c r="P8" s="10">
        <f>P4+Q4</f>
        <v>1332.4</v>
      </c>
    </row>
  </sheetData>
  <mergeCells count="1">
    <mergeCell ref="T2:T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"/>
  <sheetViews>
    <sheetView topLeftCell="M1" workbookViewId="0">
      <selection activeCell="A1" sqref="$A1:$XFD1048576"/>
    </sheetView>
  </sheetViews>
  <sheetFormatPr defaultColWidth="8.88888888888889" defaultRowHeight="14.4" outlineLevelRow="6"/>
  <cols>
    <col min="1" max="3" width="8.88888888888889" style="8" hidden="1" customWidth="1"/>
    <col min="4" max="4" width="8.66666666666667" style="8" hidden="1" customWidth="1"/>
    <col min="5" max="5" width="8.88888888888889" style="8" hidden="1" customWidth="1"/>
    <col min="6" max="6" width="23.5555555555556" style="8" hidden="1" customWidth="1"/>
    <col min="7" max="12" width="8.88888888888889" style="8" hidden="1" customWidth="1"/>
    <col min="13" max="15" width="8.88888888888889" style="8"/>
    <col min="16" max="16" width="10.8888888888889" style="8" customWidth="1"/>
    <col min="17" max="18" width="16.5555555555556" style="8" customWidth="1"/>
    <col min="19" max="20" width="14" style="8" customWidth="1"/>
    <col min="21" max="21" width="14" style="8" hidden="1" customWidth="1"/>
    <col min="22" max="29" width="8.88888888888889" style="8" hidden="1" customWidth="1"/>
    <col min="30" max="32" width="8.88888888888889" style="8"/>
    <col min="33" max="33" width="20.5555555555556" style="8" customWidth="1"/>
    <col min="34" max="16384" width="8.88888888888889" style="8"/>
  </cols>
  <sheetData>
    <row r="1" s="7" customFormat="1" spans="1:34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82</v>
      </c>
      <c r="R1" s="9" t="s">
        <v>16</v>
      </c>
      <c r="S1" s="9" t="s">
        <v>27</v>
      </c>
      <c r="T1" s="9" t="s">
        <v>83</v>
      </c>
      <c r="U1" s="9" t="s">
        <v>17</v>
      </c>
      <c r="V1" s="9" t="s">
        <v>18</v>
      </c>
      <c r="W1" s="9" t="s">
        <v>19</v>
      </c>
      <c r="X1" s="9" t="s">
        <v>21</v>
      </c>
      <c r="Y1" s="9" t="s">
        <v>22</v>
      </c>
      <c r="Z1" s="9" t="s">
        <v>23</v>
      </c>
      <c r="AA1" s="9" t="s">
        <v>24</v>
      </c>
      <c r="AB1" s="9" t="s">
        <v>25</v>
      </c>
      <c r="AC1" s="9" t="s">
        <v>26</v>
      </c>
      <c r="AD1" s="9" t="s">
        <v>29</v>
      </c>
      <c r="AE1" s="9" t="s">
        <v>30</v>
      </c>
      <c r="AF1" s="9" t="s">
        <v>31</v>
      </c>
      <c r="AG1" s="9" t="s">
        <v>32</v>
      </c>
      <c r="AH1" s="7" t="s">
        <v>33</v>
      </c>
    </row>
    <row r="2" s="2" customFormat="1" spans="1:33">
      <c r="A2" s="2" t="s">
        <v>84</v>
      </c>
      <c r="B2" s="2" t="s">
        <v>85</v>
      </c>
      <c r="C2" s="2">
        <v>0</v>
      </c>
      <c r="D2" s="2" t="s">
        <v>36</v>
      </c>
      <c r="E2" s="2" t="s">
        <v>37</v>
      </c>
      <c r="F2" s="2" t="s">
        <v>86</v>
      </c>
      <c r="G2" s="2" t="s">
        <v>75</v>
      </c>
      <c r="H2" s="2" t="s">
        <v>40</v>
      </c>
      <c r="I2" s="2" t="s">
        <v>76</v>
      </c>
      <c r="J2" s="2" t="s">
        <v>42</v>
      </c>
      <c r="K2" s="2" t="s">
        <v>87</v>
      </c>
      <c r="L2" s="2" t="s">
        <v>88</v>
      </c>
      <c r="M2" s="2" t="s">
        <v>89</v>
      </c>
      <c r="N2" s="2" t="s">
        <v>49</v>
      </c>
      <c r="O2" s="2" t="s">
        <v>47</v>
      </c>
      <c r="P2" s="10">
        <v>668</v>
      </c>
      <c r="Q2" s="10">
        <v>5</v>
      </c>
      <c r="R2" s="2">
        <v>6</v>
      </c>
      <c r="S2" s="2">
        <v>5</v>
      </c>
      <c r="T2" s="5">
        <v>15</v>
      </c>
      <c r="V2" s="2">
        <v>0</v>
      </c>
      <c r="W2" s="2" t="s">
        <v>48</v>
      </c>
      <c r="AD2" s="2" t="s">
        <v>49</v>
      </c>
      <c r="AE2" s="2" t="s">
        <v>69</v>
      </c>
      <c r="AF2" s="2" t="s">
        <v>70</v>
      </c>
      <c r="AG2" s="2" t="s">
        <v>90</v>
      </c>
    </row>
    <row r="3" s="2" customFormat="1" spans="1:33">
      <c r="A3" s="2" t="s">
        <v>91</v>
      </c>
      <c r="B3" s="2" t="s">
        <v>92</v>
      </c>
      <c r="C3" s="2">
        <v>0</v>
      </c>
      <c r="D3" s="2" t="s">
        <v>36</v>
      </c>
      <c r="E3" s="2" t="s">
        <v>37</v>
      </c>
      <c r="F3" s="2" t="s">
        <v>93</v>
      </c>
      <c r="G3" s="2" t="s">
        <v>94</v>
      </c>
      <c r="H3" s="2" t="s">
        <v>40</v>
      </c>
      <c r="I3" s="2" t="s">
        <v>42</v>
      </c>
      <c r="J3" s="2" t="s">
        <v>76</v>
      </c>
      <c r="K3" s="2" t="s">
        <v>95</v>
      </c>
      <c r="L3" s="2" t="s">
        <v>96</v>
      </c>
      <c r="M3" s="2" t="s">
        <v>89</v>
      </c>
      <c r="N3" s="2" t="s">
        <v>49</v>
      </c>
      <c r="O3" s="2" t="s">
        <v>47</v>
      </c>
      <c r="P3" s="10">
        <v>667</v>
      </c>
      <c r="Q3" s="10">
        <v>5</v>
      </c>
      <c r="R3" s="2">
        <v>6</v>
      </c>
      <c r="S3" s="2">
        <v>5</v>
      </c>
      <c r="T3" s="5"/>
      <c r="V3" s="2">
        <v>0</v>
      </c>
      <c r="W3" s="2" t="s">
        <v>48</v>
      </c>
      <c r="AD3" s="2" t="s">
        <v>49</v>
      </c>
      <c r="AE3" s="2" t="s">
        <v>69</v>
      </c>
      <c r="AF3" s="2" t="s">
        <v>70</v>
      </c>
      <c r="AG3" s="2" t="s">
        <v>97</v>
      </c>
    </row>
    <row r="4" s="8" customFormat="1" spans="16:20">
      <c r="P4" s="11">
        <f t="shared" ref="P4:T4" si="0">SUM(P2:P3)</f>
        <v>1335</v>
      </c>
      <c r="Q4" s="11">
        <f t="shared" si="0"/>
        <v>10</v>
      </c>
      <c r="R4" s="12">
        <f t="shared" si="0"/>
        <v>12</v>
      </c>
      <c r="S4" s="12">
        <f t="shared" si="0"/>
        <v>10</v>
      </c>
      <c r="T4" s="12">
        <f t="shared" si="0"/>
        <v>15</v>
      </c>
    </row>
    <row r="6" s="8" customFormat="1" spans="15:16">
      <c r="O6" s="8" t="s">
        <v>60</v>
      </c>
      <c r="P6" s="12">
        <f>P4+R4+S4+T4</f>
        <v>1372</v>
      </c>
    </row>
    <row r="7" s="8" customFormat="1" spans="15:16">
      <c r="O7" s="8" t="s">
        <v>81</v>
      </c>
      <c r="P7" s="11">
        <f>P4+Q4</f>
        <v>1345</v>
      </c>
    </row>
  </sheetData>
  <mergeCells count="1">
    <mergeCell ref="T2:T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1"/>
  <sheetViews>
    <sheetView tabSelected="1" topLeftCell="F1" workbookViewId="0">
      <selection activeCell="A1" sqref="$A1:$XFD1048576"/>
    </sheetView>
  </sheetViews>
  <sheetFormatPr defaultColWidth="9" defaultRowHeight="14.4"/>
  <cols>
    <col min="1" max="5" width="12" style="2" hidden="1" customWidth="1"/>
    <col min="6" max="6" width="16.6666666666667" style="2" customWidth="1"/>
    <col min="7" max="13" width="12" style="2" customWidth="1"/>
    <col min="14" max="14" width="12" style="2" hidden="1" customWidth="1"/>
    <col min="15" max="16" width="12" style="2" customWidth="1"/>
    <col min="17" max="17" width="18.8888888888889" style="2" customWidth="1"/>
    <col min="18" max="18" width="18.8888888888889" style="2" hidden="1" customWidth="1"/>
    <col min="19" max="19" width="19.1111111111111" style="2" customWidth="1"/>
    <col min="20" max="20" width="19.1111111111111" style="2" hidden="1" customWidth="1"/>
    <col min="21" max="21" width="16.7777777777778" style="2" customWidth="1"/>
    <col min="22" max="25" width="12" style="2" customWidth="1"/>
    <col min="26" max="26" width="16.6666666666667" style="2" customWidth="1"/>
    <col min="27" max="31" width="12" style="2" customWidth="1"/>
    <col min="32" max="32" width="36" style="2" customWidth="1"/>
    <col min="33" max="34" width="12" style="2" customWidth="1"/>
    <col min="35" max="16384" width="9" style="2"/>
  </cols>
  <sheetData>
    <row r="1" s="1" customFormat="1" spans="1:3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/>
      <c r="R1" s="3" t="s">
        <v>16</v>
      </c>
      <c r="S1" s="3" t="s">
        <v>98</v>
      </c>
      <c r="T1" s="3" t="s">
        <v>17</v>
      </c>
      <c r="U1" s="3" t="s">
        <v>18</v>
      </c>
      <c r="V1" s="3" t="s">
        <v>19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</row>
    <row r="2" s="2" customFormat="1" spans="1:34">
      <c r="A2" s="2" t="s">
        <v>99</v>
      </c>
      <c r="B2" s="2" t="s">
        <v>100</v>
      </c>
      <c r="C2" s="2">
        <v>0</v>
      </c>
      <c r="D2" s="2" t="s">
        <v>36</v>
      </c>
      <c r="E2" s="2" t="s">
        <v>37</v>
      </c>
      <c r="F2" s="2" t="s">
        <v>101</v>
      </c>
      <c r="G2" s="2" t="s">
        <v>102</v>
      </c>
      <c r="H2" s="2" t="s">
        <v>40</v>
      </c>
      <c r="I2" s="2" t="s">
        <v>103</v>
      </c>
      <c r="J2" s="2" t="s">
        <v>104</v>
      </c>
      <c r="K2" s="2" t="s">
        <v>105</v>
      </c>
      <c r="L2" s="2" t="s">
        <v>106</v>
      </c>
      <c r="M2" s="2" t="s">
        <v>107</v>
      </c>
      <c r="N2" s="2" t="s">
        <v>108</v>
      </c>
      <c r="O2" s="2" t="s">
        <v>47</v>
      </c>
      <c r="P2" s="4">
        <v>421.5</v>
      </c>
      <c r="Q2" s="4">
        <v>5</v>
      </c>
      <c r="R2" s="2">
        <v>6</v>
      </c>
      <c r="S2" s="4">
        <f>T2-P2</f>
        <v>-379.5</v>
      </c>
      <c r="T2" s="2">
        <v>42</v>
      </c>
      <c r="U2" s="4">
        <v>15</v>
      </c>
      <c r="V2" s="2" t="s">
        <v>51</v>
      </c>
      <c r="AD2" s="5">
        <v>15</v>
      </c>
      <c r="AE2" s="2" t="s">
        <v>108</v>
      </c>
      <c r="AF2" s="2" t="s">
        <v>109</v>
      </c>
      <c r="AG2" s="2" t="s">
        <v>110</v>
      </c>
      <c r="AH2" s="2" t="s">
        <v>111</v>
      </c>
    </row>
    <row r="3" s="2" customFormat="1" spans="1:34">
      <c r="A3" s="2" t="s">
        <v>112</v>
      </c>
      <c r="B3" s="2" t="s">
        <v>113</v>
      </c>
      <c r="C3" s="2">
        <v>0</v>
      </c>
      <c r="D3" s="2" t="s">
        <v>36</v>
      </c>
      <c r="E3" s="2" t="s">
        <v>37</v>
      </c>
      <c r="F3" s="2" t="s">
        <v>114</v>
      </c>
      <c r="G3" s="2" t="s">
        <v>115</v>
      </c>
      <c r="H3" s="2" t="s">
        <v>40</v>
      </c>
      <c r="I3" s="2" t="s">
        <v>103</v>
      </c>
      <c r="J3" s="2" t="s">
        <v>116</v>
      </c>
      <c r="K3" s="2" t="s">
        <v>117</v>
      </c>
      <c r="L3" s="2" t="s">
        <v>118</v>
      </c>
      <c r="M3" s="2" t="s">
        <v>119</v>
      </c>
      <c r="N3" s="2" t="s">
        <v>108</v>
      </c>
      <c r="O3" s="2" t="s">
        <v>47</v>
      </c>
      <c r="P3" s="4">
        <v>482.5</v>
      </c>
      <c r="Q3" s="4">
        <v>5</v>
      </c>
      <c r="R3" s="2">
        <v>6</v>
      </c>
      <c r="U3" s="2">
        <v>0</v>
      </c>
      <c r="V3" s="2" t="s">
        <v>48</v>
      </c>
      <c r="AC3" s="2">
        <v>5</v>
      </c>
      <c r="AD3" s="5"/>
      <c r="AE3" s="2" t="s">
        <v>108</v>
      </c>
      <c r="AF3" s="2" t="s">
        <v>109</v>
      </c>
      <c r="AG3" s="2" t="s">
        <v>110</v>
      </c>
      <c r="AH3" s="2" t="s">
        <v>120</v>
      </c>
    </row>
    <row r="4" s="2" customFormat="1" spans="1:34">
      <c r="A4" s="2" t="s">
        <v>121</v>
      </c>
      <c r="B4" s="2" t="s">
        <v>122</v>
      </c>
      <c r="C4" s="2">
        <v>0</v>
      </c>
      <c r="D4" s="2" t="s">
        <v>36</v>
      </c>
      <c r="E4" s="2" t="s">
        <v>37</v>
      </c>
      <c r="F4" s="2" t="s">
        <v>123</v>
      </c>
      <c r="G4" s="2" t="s">
        <v>124</v>
      </c>
      <c r="H4" s="2" t="s">
        <v>40</v>
      </c>
      <c r="I4" s="2" t="s">
        <v>116</v>
      </c>
      <c r="J4" s="2" t="s">
        <v>103</v>
      </c>
      <c r="K4" s="2" t="s">
        <v>125</v>
      </c>
      <c r="L4" s="2" t="s">
        <v>126</v>
      </c>
      <c r="M4" s="2" t="s">
        <v>119</v>
      </c>
      <c r="N4" s="2" t="s">
        <v>108</v>
      </c>
      <c r="O4" s="2" t="s">
        <v>47</v>
      </c>
      <c r="P4" s="4">
        <v>482.5</v>
      </c>
      <c r="Q4" s="4">
        <v>5</v>
      </c>
      <c r="R4" s="2">
        <v>6</v>
      </c>
      <c r="U4" s="2">
        <v>0</v>
      </c>
      <c r="V4" s="2" t="s">
        <v>48</v>
      </c>
      <c r="AC4" s="2">
        <v>5</v>
      </c>
      <c r="AD4" s="5"/>
      <c r="AE4" s="2" t="s">
        <v>108</v>
      </c>
      <c r="AF4" s="2" t="s">
        <v>109</v>
      </c>
      <c r="AG4" s="2" t="s">
        <v>110</v>
      </c>
      <c r="AH4" s="2" t="s">
        <v>127</v>
      </c>
    </row>
    <row r="5" s="2" customFormat="1" spans="1:34">
      <c r="A5" s="2" t="s">
        <v>128</v>
      </c>
      <c r="B5" s="2" t="s">
        <v>129</v>
      </c>
      <c r="C5" s="2">
        <v>0</v>
      </c>
      <c r="D5" s="2" t="s">
        <v>36</v>
      </c>
      <c r="E5" s="2" t="s">
        <v>37</v>
      </c>
      <c r="F5" s="2" t="s">
        <v>130</v>
      </c>
      <c r="G5" s="2" t="s">
        <v>131</v>
      </c>
      <c r="H5" s="2" t="s">
        <v>132</v>
      </c>
      <c r="I5" s="2" t="s">
        <v>103</v>
      </c>
      <c r="J5" s="2" t="s">
        <v>133</v>
      </c>
      <c r="K5" s="2" t="s">
        <v>134</v>
      </c>
      <c r="L5" s="2" t="s">
        <v>135</v>
      </c>
      <c r="M5" s="2" t="s">
        <v>136</v>
      </c>
      <c r="N5" s="2" t="s">
        <v>108</v>
      </c>
      <c r="O5" s="2" t="s">
        <v>47</v>
      </c>
      <c r="P5" s="4">
        <v>460</v>
      </c>
      <c r="Q5" s="4">
        <v>5</v>
      </c>
      <c r="R5" s="2">
        <v>12</v>
      </c>
      <c r="U5" s="2">
        <v>0</v>
      </c>
      <c r="V5" s="2" t="s">
        <v>48</v>
      </c>
      <c r="AC5" s="2">
        <v>5</v>
      </c>
      <c r="AD5" s="5"/>
      <c r="AE5" s="2" t="s">
        <v>108</v>
      </c>
      <c r="AF5" s="2" t="s">
        <v>109</v>
      </c>
      <c r="AG5" s="2" t="s">
        <v>110</v>
      </c>
      <c r="AH5" s="2" t="s">
        <v>137</v>
      </c>
    </row>
    <row r="6" s="2" customFormat="1" spans="1:34">
      <c r="A6" s="2" t="s">
        <v>128</v>
      </c>
      <c r="B6" s="2" t="s">
        <v>129</v>
      </c>
      <c r="C6" s="2">
        <v>0</v>
      </c>
      <c r="D6" s="2" t="s">
        <v>36</v>
      </c>
      <c r="E6" s="2" t="s">
        <v>37</v>
      </c>
      <c r="F6" s="2" t="s">
        <v>130</v>
      </c>
      <c r="G6" s="2" t="s">
        <v>131</v>
      </c>
      <c r="H6" s="2" t="s">
        <v>132</v>
      </c>
      <c r="I6" s="2" t="s">
        <v>103</v>
      </c>
      <c r="J6" s="2" t="s">
        <v>133</v>
      </c>
      <c r="K6" s="2" t="s">
        <v>134</v>
      </c>
      <c r="L6" s="2" t="s">
        <v>135</v>
      </c>
      <c r="M6" s="2" t="s">
        <v>138</v>
      </c>
      <c r="N6" s="2" t="s">
        <v>108</v>
      </c>
      <c r="O6" s="2" t="s">
        <v>47</v>
      </c>
      <c r="P6" s="4"/>
      <c r="Q6" s="4">
        <v>5</v>
      </c>
      <c r="R6" s="2">
        <v>12</v>
      </c>
      <c r="U6" s="2">
        <v>0</v>
      </c>
      <c r="V6" s="2" t="s">
        <v>48</v>
      </c>
      <c r="AC6" s="2">
        <v>5</v>
      </c>
      <c r="AD6" s="5"/>
      <c r="AE6" s="2" t="s">
        <v>108</v>
      </c>
      <c r="AF6" s="2" t="s">
        <v>109</v>
      </c>
      <c r="AG6" s="2" t="s">
        <v>110</v>
      </c>
      <c r="AH6" s="2" t="s">
        <v>137</v>
      </c>
    </row>
    <row r="7" s="2" customFormat="1" spans="1:34">
      <c r="A7" s="2" t="s">
        <v>139</v>
      </c>
      <c r="B7" s="2" t="s">
        <v>140</v>
      </c>
      <c r="C7" s="2">
        <v>0</v>
      </c>
      <c r="D7" s="2" t="s">
        <v>36</v>
      </c>
      <c r="E7" s="2" t="s">
        <v>37</v>
      </c>
      <c r="F7" s="2" t="s">
        <v>141</v>
      </c>
      <c r="G7" s="2" t="s">
        <v>142</v>
      </c>
      <c r="H7" s="2" t="s">
        <v>132</v>
      </c>
      <c r="I7" s="2" t="s">
        <v>143</v>
      </c>
      <c r="J7" s="2" t="s">
        <v>103</v>
      </c>
      <c r="K7" s="2" t="s">
        <v>144</v>
      </c>
      <c r="L7" s="2" t="s">
        <v>145</v>
      </c>
      <c r="M7" s="2" t="s">
        <v>136</v>
      </c>
      <c r="N7" s="2" t="s">
        <v>108</v>
      </c>
      <c r="O7" s="2" t="s">
        <v>47</v>
      </c>
      <c r="P7" s="4">
        <v>228</v>
      </c>
      <c r="Q7" s="4">
        <v>5</v>
      </c>
      <c r="R7" s="2">
        <v>12</v>
      </c>
      <c r="S7" s="4">
        <v>-228</v>
      </c>
      <c r="U7" s="2">
        <v>0</v>
      </c>
      <c r="V7" s="2" t="s">
        <v>48</v>
      </c>
      <c r="W7" s="2" t="s">
        <v>146</v>
      </c>
      <c r="X7" s="2" t="s">
        <v>40</v>
      </c>
      <c r="Y7" s="2" t="s">
        <v>47</v>
      </c>
      <c r="Z7" s="4">
        <v>230</v>
      </c>
      <c r="AA7" s="2">
        <v>0</v>
      </c>
      <c r="AB7" s="4">
        <v>15</v>
      </c>
      <c r="AC7" s="2">
        <v>5</v>
      </c>
      <c r="AD7" s="5"/>
      <c r="AE7" s="2" t="s">
        <v>108</v>
      </c>
      <c r="AF7" s="2" t="s">
        <v>109</v>
      </c>
      <c r="AG7" s="2" t="s">
        <v>110</v>
      </c>
      <c r="AH7" s="2" t="s">
        <v>147</v>
      </c>
    </row>
    <row r="8" s="2" customFormat="1" spans="1:34">
      <c r="A8" s="2" t="s">
        <v>139</v>
      </c>
      <c r="B8" s="2" t="s">
        <v>140</v>
      </c>
      <c r="C8" s="2">
        <v>0</v>
      </c>
      <c r="D8" s="2" t="s">
        <v>36</v>
      </c>
      <c r="E8" s="2" t="s">
        <v>37</v>
      </c>
      <c r="F8" s="2" t="s">
        <v>141</v>
      </c>
      <c r="G8" s="2" t="s">
        <v>142</v>
      </c>
      <c r="H8" s="2" t="s">
        <v>132</v>
      </c>
      <c r="I8" s="2" t="s">
        <v>143</v>
      </c>
      <c r="J8" s="2" t="s">
        <v>103</v>
      </c>
      <c r="K8" s="2" t="s">
        <v>144</v>
      </c>
      <c r="L8" s="2" t="s">
        <v>145</v>
      </c>
      <c r="M8" s="2" t="s">
        <v>138</v>
      </c>
      <c r="N8" s="2" t="s">
        <v>108</v>
      </c>
      <c r="O8" s="2" t="s">
        <v>47</v>
      </c>
      <c r="P8" s="4">
        <v>228</v>
      </c>
      <c r="Q8" s="4">
        <v>5</v>
      </c>
      <c r="R8" s="2">
        <v>12</v>
      </c>
      <c r="S8" s="4">
        <v>-228</v>
      </c>
      <c r="U8" s="2">
        <v>0</v>
      </c>
      <c r="V8" s="2" t="s">
        <v>48</v>
      </c>
      <c r="W8" s="2" t="s">
        <v>146</v>
      </c>
      <c r="X8" s="2" t="s">
        <v>40</v>
      </c>
      <c r="Y8" s="2" t="s">
        <v>47</v>
      </c>
      <c r="Z8" s="4">
        <v>230</v>
      </c>
      <c r="AA8" s="2">
        <v>0</v>
      </c>
      <c r="AB8" s="4">
        <v>15</v>
      </c>
      <c r="AC8" s="2">
        <v>5</v>
      </c>
      <c r="AD8" s="5"/>
      <c r="AE8" s="2" t="s">
        <v>108</v>
      </c>
      <c r="AF8" s="2" t="s">
        <v>109</v>
      </c>
      <c r="AG8" s="2" t="s">
        <v>110</v>
      </c>
      <c r="AH8" s="2" t="s">
        <v>147</v>
      </c>
    </row>
    <row r="9" s="2" customFormat="1" spans="16:30">
      <c r="P9" s="4">
        <f t="shared" ref="P9:U9" si="0">SUM(P2:P8)</f>
        <v>2302.5</v>
      </c>
      <c r="Q9" s="4">
        <f t="shared" si="0"/>
        <v>35</v>
      </c>
      <c r="R9" s="1">
        <f t="shared" si="0"/>
        <v>66</v>
      </c>
      <c r="S9" s="4">
        <f t="shared" si="0"/>
        <v>-835.5</v>
      </c>
      <c r="T9" s="1">
        <f t="shared" si="0"/>
        <v>42</v>
      </c>
      <c r="U9" s="4">
        <f t="shared" si="0"/>
        <v>15</v>
      </c>
      <c r="Z9" s="4">
        <f t="shared" ref="Z9:AD9" si="1">SUM(Z2:Z8)</f>
        <v>460</v>
      </c>
      <c r="AA9" s="1"/>
      <c r="AB9" s="4">
        <f t="shared" si="1"/>
        <v>30</v>
      </c>
      <c r="AC9" s="1">
        <f t="shared" si="1"/>
        <v>30</v>
      </c>
      <c r="AD9" s="1">
        <f t="shared" si="1"/>
        <v>15</v>
      </c>
    </row>
    <row r="11" s="2" customFormat="1" ht="17.4" spans="16:17">
      <c r="P11" s="5" t="s">
        <v>148</v>
      </c>
      <c r="Q11" s="6">
        <f>P9+Q9+S9+U9+Z9+AB9</f>
        <v>2007</v>
      </c>
    </row>
  </sheetData>
  <mergeCells count="38">
    <mergeCell ref="A5:A6"/>
    <mergeCell ref="A7:A8"/>
    <mergeCell ref="B5:B6"/>
    <mergeCell ref="B7:B8"/>
    <mergeCell ref="C5:C6"/>
    <mergeCell ref="C7:C8"/>
    <mergeCell ref="D5:D6"/>
    <mergeCell ref="D7:D8"/>
    <mergeCell ref="E5:E6"/>
    <mergeCell ref="E7:E8"/>
    <mergeCell ref="F5:F6"/>
    <mergeCell ref="F7:F8"/>
    <mergeCell ref="G5:G6"/>
    <mergeCell ref="G7:G8"/>
    <mergeCell ref="H5:H6"/>
    <mergeCell ref="H7:H8"/>
    <mergeCell ref="I5:I6"/>
    <mergeCell ref="I7:I8"/>
    <mergeCell ref="J5:J6"/>
    <mergeCell ref="J7:J8"/>
    <mergeCell ref="K5:K6"/>
    <mergeCell ref="K7:K8"/>
    <mergeCell ref="L5:L6"/>
    <mergeCell ref="L7:L8"/>
    <mergeCell ref="O5:O6"/>
    <mergeCell ref="O7:O8"/>
    <mergeCell ref="P5:P6"/>
    <mergeCell ref="R5:R6"/>
    <mergeCell ref="R7:R8"/>
    <mergeCell ref="AD2:AD8"/>
    <mergeCell ref="AE5:AE6"/>
    <mergeCell ref="AE7:AE8"/>
    <mergeCell ref="AF5:AF6"/>
    <mergeCell ref="AF7:AF8"/>
    <mergeCell ref="AG5:AG6"/>
    <mergeCell ref="AG7:AG8"/>
    <mergeCell ref="AH5:AH6"/>
    <mergeCell ref="AH7:AH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680</vt:lpstr>
      <vt:lpstr>1332.4</vt:lpstr>
      <vt:lpstr>1345</vt:lpstr>
      <vt:lpstr>2007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2025-05-21T02:00:58Z</dcterms:created>
  <dcterms:modified xsi:type="dcterms:W3CDTF">2025-05-21T02:02:11Z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2B0A8227353E431AA48F388764B369B4_11</vt:lpwstr>
  </property>
  <property fmtid="{D5CDD505-2E9C-101B-9397-08002B2CF9AE}" pid="3" name="KSOProductBuildVer">
    <vt:lpwstr>2052-12.1.0.21171</vt:lpwstr>
  </property>
</Properties>
</file>