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员工差旅明细!$A$1:$K$85</definedName>
  </definedNames>
  <calcPr calcId="144525"/>
</workbook>
</file>

<file path=xl/sharedStrings.xml><?xml version="1.0" encoding="utf-8"?>
<sst xmlns="http://schemas.openxmlformats.org/spreadsheetml/2006/main" count="227" uniqueCount="150">
  <si>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</si>
  <si>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</si>
  <si>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</si>
  <si>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</si>
  <si>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</si>
  <si>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</si>
  <si>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</si>
  <si>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</si>
  <si>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</si>
  <si>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</si>
  <si>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</si>
  <si>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</si>
  <si>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</si>
  <si>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</si>
  <si>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</si>
  <si>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</si>
  <si>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</si>
  <si>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</si>
  <si>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</si>
  <si>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</si>
  <si>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</si>
  <si>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</si>
  <si>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</si>
  <si>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</si>
  <si>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</si>
  <si>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3.12 浦江荟就餐</t>
  </si>
  <si>
    <t>需提供刷卡联、菜单（小票）</t>
  </si>
  <si>
    <t>3.13小南国就餐</t>
  </si>
  <si>
    <t>3.13浦江6号就餐</t>
  </si>
  <si>
    <t>活动餐费合计</t>
  </si>
  <si>
    <t>现地采买费用</t>
  </si>
  <si>
    <t>3.13 采购采购四季酒店VIP烟</t>
  </si>
  <si>
    <t>尽量提供可用的原始发票，发票项目不可用的，且开票需要加收税点的可以不提供原始发票。网上交易均需提供交易截图。</t>
  </si>
  <si>
    <t>3.10采购水果（李总需要的水蜜桃）</t>
  </si>
  <si>
    <t>3.12采购四季酒店VIP零食</t>
  </si>
  <si>
    <t>3.11采购四季酒店VIP零食</t>
  </si>
  <si>
    <t>3.12购水果（四季酒店VIP）</t>
  </si>
  <si>
    <t>3.11购水果（四季酒店VIP）</t>
  </si>
  <si>
    <t>3.10采购四季酒店VIP零食</t>
  </si>
  <si>
    <t>3.13采购四季酒店VIP烟</t>
  </si>
  <si>
    <t>3.14采购四季酒店VIP烟</t>
  </si>
  <si>
    <t>3.11采购四季酒店VIP烟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</si>
  <si>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</si>
  <si>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</si>
  <si>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</si>
  <si>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</si>
  <si>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</si>
  <si>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3.7车证制作费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</si>
  <si>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</si>
  <si>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</si>
  <si>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</si>
  <si>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</si>
  <si>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</si>
  <si>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</si>
  <si>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</si>
  <si>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</si>
  <si>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新国展 大巴停车费</t>
  </si>
  <si>
    <t>富悦酒店15日梁总及陪同人住宿费用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</si>
  <si>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</si>
  <si>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</si>
  <si>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</si>
  <si>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</si>
  <si>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</si>
  <si>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</si>
  <si>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</si>
  <si>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</si>
  <si>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</si>
  <si>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</si>
  <si>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</si>
  <si>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</si>
  <si>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</si>
  <si>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张羽</t>
  </si>
  <si>
    <t>职位:</t>
  </si>
  <si>
    <t>人事行政助理</t>
  </si>
  <si>
    <t>发生地:</t>
  </si>
  <si>
    <t>上海</t>
  </si>
  <si>
    <t>部门:</t>
  </si>
  <si>
    <t>人事行政部</t>
  </si>
  <si>
    <t>发生日期:</t>
  </si>
  <si>
    <t>3.9-3.15</t>
  </si>
  <si>
    <t>报销日期:</t>
  </si>
  <si>
    <t>团号:</t>
  </si>
  <si>
    <t>HMZA-190310-QDH683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</si>
  <si>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</si>
  <si>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</si>
  <si>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</si>
  <si>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</si>
  <si>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</si>
  <si>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</si>
  <si>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</si>
  <si>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</si>
  <si>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</si>
  <si>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</si>
  <si>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3.7（公司-新国展）盖车证</t>
  </si>
  <si>
    <t>3.7（新国展-万信酒店)送进场车证</t>
  </si>
  <si>
    <t>3.7(万信酒店-家）</t>
  </si>
  <si>
    <t>3.7（家-打印店）打印车证</t>
  </si>
  <si>
    <t>3.7（打印店-家）</t>
  </si>
  <si>
    <t>3.8（家-新国展)盖车证</t>
  </si>
  <si>
    <t>3.8（新国展-公司）</t>
  </si>
  <si>
    <t>3.8（公司-交警大队）</t>
  </si>
  <si>
    <t>3.8（交警大队-家）</t>
  </si>
  <si>
    <t>3.9（家-虹桥机场）</t>
  </si>
  <si>
    <t>3.9（浦江皇冠酒店-家）</t>
  </si>
  <si>
    <t>3.10（家-星河湾)</t>
  </si>
  <si>
    <t>3.10(星河湾-家乐福）</t>
  </si>
  <si>
    <t>3.10（家乐福-星河湾）</t>
  </si>
  <si>
    <t>3.10（星河湾-家)</t>
  </si>
  <si>
    <t>3.11(家-公司）</t>
  </si>
  <si>
    <t>3.11（公司-四季酒店）</t>
  </si>
  <si>
    <t>3.11（四季酒店-家）</t>
  </si>
  <si>
    <t>3.11（家-公司）</t>
  </si>
  <si>
    <t>3.11（星河湾-四季酒店）</t>
  </si>
  <si>
    <t>3.12（星河湾-打印店）</t>
  </si>
  <si>
    <t>3.12（打印店-家）</t>
  </si>
  <si>
    <t>3.12（四季酒店-餐厅）</t>
  </si>
  <si>
    <t>3.12（餐厅-四季酒店)</t>
  </si>
  <si>
    <t>3.15(四季酒店-香格里拉）</t>
  </si>
  <si>
    <t>3.15（香格里拉-四季酒店）</t>
  </si>
  <si>
    <t>3.15（四季酒店-家）</t>
  </si>
  <si>
    <t>3.15（家-松江富悦酒店）</t>
  </si>
  <si>
    <t>3.15（松江富悦酒店-家）</t>
  </si>
  <si>
    <t>3.15松江过路费</t>
  </si>
  <si>
    <t>3.12（家-四季酒店）</t>
  </si>
  <si>
    <t>住宿费</t>
  </si>
  <si>
    <t>餐费</t>
  </si>
  <si>
    <t>3.15（张羽餐费）</t>
  </si>
  <si>
    <t>3.14（张羽、马洁、王凤雨、高原餐费）</t>
  </si>
  <si>
    <t>3.12（张羽餐费）</t>
  </si>
  <si>
    <t>3.10（张羽、马洁、王凤雨、高原、陈佳伟餐费）</t>
  </si>
  <si>
    <t>3.12（成可心餐费）</t>
  </si>
  <si>
    <t>3.11（张羽餐费）</t>
  </si>
  <si>
    <t>3.10（张羽餐费）</t>
  </si>
  <si>
    <t>3.13（张羽餐费）</t>
  </si>
  <si>
    <t>3.14（成可心餐费）</t>
  </si>
  <si>
    <t>3.14（张羽餐费）</t>
  </si>
  <si>
    <t>3.9（张羽、高原餐费）</t>
  </si>
  <si>
    <t>3.12(张羽餐费）</t>
  </si>
  <si>
    <t xml:space="preserve">当时当地 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</si>
  <si>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</si>
  <si>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</si>
  <si>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</si>
  <si>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</si>
  <si>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</si>
  <si>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</si>
  <si>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</si>
  <si>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</si>
  <si>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</si>
  <si>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3.11-3.15</t>
  </si>
  <si>
    <t>3.9-3.10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</si>
</sst>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#,##0.00;[Red]#,##0.00"/>
    <numFmt numFmtId="179" formatCode="#,##0.00_ "/>
    <numFmt numFmtId="180" formatCode="0.00_ "/>
    <numFmt numFmtId="181" formatCode="m&quot;月&quot;d&quot;日&quot;;@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2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8" borderId="16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8" fillId="36" borderId="23" applyNumberFormat="0" applyAlignment="0" applyProtection="0">
      <alignment vertical="center"/>
    </xf>
    <xf numFmtId="0" fontId="29" fillId="36" borderId="17" applyNumberFormat="0" applyAlignment="0" applyProtection="0">
      <alignment vertical="center"/>
    </xf>
    <xf numFmtId="0" fontId="21" fillId="34" borderId="1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6" fillId="3" borderId="8" xfId="50" applyFont="1" applyFill="1" applyBorder="1" applyAlignment="1">
      <alignment vertical="center"/>
    </xf>
    <xf numFmtId="0" fontId="6" fillId="0" borderId="8" xfId="0" applyFont="1" applyBorder="1">
      <alignment vertical="center"/>
    </xf>
    <xf numFmtId="0" fontId="6" fillId="3" borderId="8" xfId="50" applyFont="1" applyFill="1" applyBorder="1" applyAlignment="1">
      <alignment vertical="center" wrapText="1"/>
    </xf>
    <xf numFmtId="0" fontId="4" fillId="0" borderId="15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181" fontId="3" fillId="2" borderId="0" xfId="50" applyNumberFormat="1" applyFont="1" applyFill="1" applyBorder="1" applyAlignment="1">
      <alignment horizontal="center" vertical="center"/>
    </xf>
    <xf numFmtId="181" fontId="3" fillId="2" borderId="13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180" fontId="8" fillId="7" borderId="8" xfId="0" applyNumberFormat="1" applyFont="1" applyFill="1" applyBorder="1" applyAlignment="1">
      <alignment horizontal="center" vertical="center"/>
    </xf>
    <xf numFmtId="176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76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6" borderId="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9" fontId="9" fillId="3" borderId="6" xfId="0" applyNumberFormat="1" applyFont="1" applyFill="1" applyBorder="1" applyAlignment="1">
      <alignment horizontal="center" vertical="center"/>
    </xf>
    <xf numFmtId="179" fontId="9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80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8"/>
  <sheetViews>
    <sheetView topLeftCell="A31" workbookViewId="0">
      <selection activeCell="F40" sqref="F40"/>
    </sheetView>
  </sheetViews>
  <sheetFormatPr defaultColWidth="9" defaultRowHeight="21" customHeight="1"/>
  <cols>
    <col min="1" max="1" width="9" style="60"/>
    <col min="2" max="2" width="16.75" customWidth="1"/>
    <col min="3" max="3" width="11.8888888888889" style="61"/>
    <col min="5" max="5" width="12.5555555555556" customWidth="1"/>
    <col min="6" max="6" width="12.1111111111111" customWidth="1"/>
    <col min="7" max="7" width="11.8888888888889"/>
    <col min="8" max="8" width="11.7777777777778" customWidth="1"/>
    <col min="9" max="9" width="32.8888888888889" customWidth="1"/>
    <col min="10" max="10" width="36.5555555555556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62" t="s">
        <v>1</v>
      </c>
      <c r="I4" s="62"/>
      <c r="J4" s="62" t="s">
        <v>2</v>
      </c>
    </row>
    <row r="5" customHeight="1" spans="8:10">
      <c r="H5" s="63"/>
      <c r="I5" s="63"/>
      <c r="J5" s="63"/>
    </row>
    <row r="6" customHeight="1" spans="1:10">
      <c r="A6" s="64" t="s">
        <v>3</v>
      </c>
      <c r="B6" s="65" t="s">
        <v>4</v>
      </c>
      <c r="C6" s="66" t="s">
        <v>5</v>
      </c>
      <c r="D6" s="66"/>
      <c r="E6" s="66"/>
      <c r="F6" s="67" t="s">
        <v>6</v>
      </c>
      <c r="G6" s="67"/>
      <c r="H6" s="67"/>
      <c r="I6" s="67"/>
      <c r="J6" s="65" t="s">
        <v>7</v>
      </c>
    </row>
    <row r="7" customHeight="1" spans="1:10">
      <c r="A7" s="64"/>
      <c r="B7" s="65"/>
      <c r="C7" s="68" t="s">
        <v>8</v>
      </c>
      <c r="D7" s="69" t="s">
        <v>9</v>
      </c>
      <c r="E7" s="66" t="s">
        <v>10</v>
      </c>
      <c r="F7" s="67" t="s">
        <v>11</v>
      </c>
      <c r="G7" s="67" t="s">
        <v>12</v>
      </c>
      <c r="H7" s="67" t="s">
        <v>13</v>
      </c>
      <c r="I7" s="67" t="s">
        <v>14</v>
      </c>
      <c r="J7" s="65"/>
    </row>
    <row r="8" customHeight="1" spans="1:10">
      <c r="A8" s="70">
        <v>1</v>
      </c>
      <c r="B8" s="71" t="s">
        <v>15</v>
      </c>
      <c r="C8" s="72">
        <v>0</v>
      </c>
      <c r="D8" s="73"/>
      <c r="E8" s="72">
        <f>C8*D8</f>
        <v>0</v>
      </c>
      <c r="F8" s="72">
        <v>0</v>
      </c>
      <c r="G8" s="72">
        <v>0</v>
      </c>
      <c r="H8" s="72">
        <f>F8+G8</f>
        <v>0</v>
      </c>
      <c r="I8" s="87"/>
      <c r="J8" s="88" t="s">
        <v>16</v>
      </c>
    </row>
    <row r="9" customHeight="1" spans="1:10">
      <c r="A9" s="70"/>
      <c r="B9" s="71"/>
      <c r="C9" s="72"/>
      <c r="D9" s="73"/>
      <c r="E9" s="72"/>
      <c r="F9" s="72">
        <v>0</v>
      </c>
      <c r="G9" s="72">
        <v>0</v>
      </c>
      <c r="H9" s="72">
        <f>F9+G9</f>
        <v>0</v>
      </c>
      <c r="I9" s="87"/>
      <c r="J9" s="89"/>
    </row>
    <row r="10" customHeight="1" spans="1:10">
      <c r="A10" s="70"/>
      <c r="B10" s="71"/>
      <c r="C10" s="72"/>
      <c r="D10" s="73"/>
      <c r="E10" s="72"/>
      <c r="F10" s="72">
        <v>0</v>
      </c>
      <c r="G10" s="72">
        <v>0</v>
      </c>
      <c r="H10" s="72">
        <f t="shared" ref="H10:H17" si="0">F10+G10</f>
        <v>0</v>
      </c>
      <c r="I10" s="87"/>
      <c r="J10" s="89"/>
    </row>
    <row r="11" customHeight="1" spans="1:10">
      <c r="A11" s="70"/>
      <c r="B11" s="71"/>
      <c r="C11" s="72"/>
      <c r="D11" s="73"/>
      <c r="E11" s="72"/>
      <c r="F11" s="72">
        <v>0</v>
      </c>
      <c r="G11" s="72">
        <v>0</v>
      </c>
      <c r="H11" s="72">
        <f t="shared" si="0"/>
        <v>0</v>
      </c>
      <c r="I11" s="87"/>
      <c r="J11" s="89"/>
    </row>
    <row r="12" customHeight="1" spans="1:10">
      <c r="A12" s="70"/>
      <c r="B12" s="71"/>
      <c r="C12" s="72"/>
      <c r="D12" s="73"/>
      <c r="E12" s="72"/>
      <c r="F12" s="72">
        <v>0</v>
      </c>
      <c r="G12" s="72">
        <v>0</v>
      </c>
      <c r="H12" s="72">
        <f t="shared" si="0"/>
        <v>0</v>
      </c>
      <c r="I12" s="87"/>
      <c r="J12" s="89"/>
    </row>
    <row r="13" customHeight="1" spans="1:10">
      <c r="A13" s="70"/>
      <c r="B13" s="71"/>
      <c r="C13" s="72"/>
      <c r="D13" s="73"/>
      <c r="E13" s="72"/>
      <c r="F13" s="72">
        <v>0</v>
      </c>
      <c r="G13" s="72">
        <v>0</v>
      </c>
      <c r="H13" s="72">
        <f t="shared" si="0"/>
        <v>0</v>
      </c>
      <c r="I13" s="87"/>
      <c r="J13" s="89"/>
    </row>
    <row r="14" customHeight="1" spans="1:10">
      <c r="A14" s="70"/>
      <c r="B14" s="71"/>
      <c r="C14" s="72"/>
      <c r="D14" s="73"/>
      <c r="E14" s="72"/>
      <c r="F14" s="72">
        <v>0</v>
      </c>
      <c r="G14" s="72">
        <v>0</v>
      </c>
      <c r="H14" s="72">
        <f t="shared" si="0"/>
        <v>0</v>
      </c>
      <c r="I14" s="87"/>
      <c r="J14" s="89"/>
    </row>
    <row r="15" customHeight="1" spans="1:10">
      <c r="A15" s="70"/>
      <c r="B15" s="71"/>
      <c r="C15" s="72"/>
      <c r="D15" s="73"/>
      <c r="E15" s="72"/>
      <c r="F15" s="72">
        <v>0</v>
      </c>
      <c r="G15" s="72">
        <v>0</v>
      </c>
      <c r="H15" s="72">
        <f t="shared" si="0"/>
        <v>0</v>
      </c>
      <c r="I15" s="87"/>
      <c r="J15" s="89"/>
    </row>
    <row r="16" customHeight="1" spans="1:10">
      <c r="A16" s="70"/>
      <c r="B16" s="71"/>
      <c r="C16" s="72"/>
      <c r="D16" s="73"/>
      <c r="E16" s="72"/>
      <c r="F16" s="72">
        <v>0</v>
      </c>
      <c r="G16" s="72">
        <v>0</v>
      </c>
      <c r="H16" s="72">
        <f t="shared" si="0"/>
        <v>0</v>
      </c>
      <c r="I16" s="87"/>
      <c r="J16" s="89"/>
    </row>
    <row r="17" customHeight="1" spans="1:10">
      <c r="A17" s="70"/>
      <c r="B17" s="71"/>
      <c r="C17" s="72"/>
      <c r="D17" s="73"/>
      <c r="E17" s="72"/>
      <c r="F17" s="72">
        <v>0</v>
      </c>
      <c r="G17" s="72">
        <v>0</v>
      </c>
      <c r="H17" s="72">
        <f t="shared" si="0"/>
        <v>0</v>
      </c>
      <c r="I17" s="87"/>
      <c r="J17" s="89"/>
    </row>
    <row r="18" s="59" customFormat="1" customHeight="1" spans="1:10">
      <c r="A18" s="74"/>
      <c r="B18" s="75" t="s">
        <v>17</v>
      </c>
      <c r="C18" s="76">
        <f>SUM(C8)</f>
        <v>0</v>
      </c>
      <c r="D18" s="76">
        <f>SUM(D8)</f>
        <v>0</v>
      </c>
      <c r="E18" s="76">
        <f>SUM(E8)</f>
        <v>0</v>
      </c>
      <c r="F18" s="76">
        <f>SUM(F8:F17)</f>
        <v>0</v>
      </c>
      <c r="G18" s="76">
        <f>SUM(G8:G17)</f>
        <v>0</v>
      </c>
      <c r="H18" s="76">
        <f>SUM(H8:H17)</f>
        <v>0</v>
      </c>
      <c r="I18" s="90"/>
      <c r="J18" s="91"/>
    </row>
    <row r="19" customHeight="1" spans="1:10">
      <c r="A19" s="77">
        <v>2</v>
      </c>
      <c r="B19" s="78" t="s">
        <v>18</v>
      </c>
      <c r="C19" s="79">
        <v>0</v>
      </c>
      <c r="D19" s="77"/>
      <c r="E19" s="79">
        <f>C19*D19</f>
        <v>0</v>
      </c>
      <c r="F19" s="72">
        <v>0</v>
      </c>
      <c r="G19" s="72">
        <v>0</v>
      </c>
      <c r="H19" s="72">
        <f>F19+G19</f>
        <v>0</v>
      </c>
      <c r="I19" s="87"/>
      <c r="J19" s="88" t="s">
        <v>19</v>
      </c>
    </row>
    <row r="20" customHeight="1" spans="1:10">
      <c r="A20" s="80"/>
      <c r="B20" s="81"/>
      <c r="C20" s="82"/>
      <c r="D20" s="80"/>
      <c r="E20" s="82"/>
      <c r="F20" s="72">
        <v>0</v>
      </c>
      <c r="G20" s="72">
        <v>0</v>
      </c>
      <c r="H20" s="72">
        <f t="shared" ref="H20" si="1">F20+G20</f>
        <v>0</v>
      </c>
      <c r="I20" s="87"/>
      <c r="J20" s="89"/>
    </row>
    <row r="21" s="59" customFormat="1" customHeight="1" spans="1:10">
      <c r="A21" s="74"/>
      <c r="B21" s="75" t="s">
        <v>20</v>
      </c>
      <c r="C21" s="76">
        <f>SUM(C19)</f>
        <v>0</v>
      </c>
      <c r="D21" s="76">
        <f>SUM(D19)</f>
        <v>0</v>
      </c>
      <c r="E21" s="76">
        <f>SUM(E19)</f>
        <v>0</v>
      </c>
      <c r="F21" s="76">
        <f>SUM(F19:F20)</f>
        <v>0</v>
      </c>
      <c r="G21" s="76">
        <f>SUM(G19:G20)</f>
        <v>0</v>
      </c>
      <c r="H21" s="76">
        <f>SUM(H19:H20)</f>
        <v>0</v>
      </c>
      <c r="I21" s="90"/>
      <c r="J21" s="91"/>
    </row>
    <row r="22" customHeight="1" spans="1:10">
      <c r="A22" s="70">
        <v>3</v>
      </c>
      <c r="B22" s="71" t="s">
        <v>21</v>
      </c>
      <c r="C22" s="72">
        <v>0</v>
      </c>
      <c r="D22" s="73"/>
      <c r="E22" s="72">
        <f>C22*D22</f>
        <v>0</v>
      </c>
      <c r="F22" s="72">
        <v>0</v>
      </c>
      <c r="G22" s="72">
        <v>0</v>
      </c>
      <c r="H22" s="72">
        <f>F22+G22</f>
        <v>0</v>
      </c>
      <c r="I22" s="87"/>
      <c r="J22" s="92" t="s">
        <v>22</v>
      </c>
    </row>
    <row r="23" customHeight="1" spans="1:10">
      <c r="A23" s="70"/>
      <c r="B23" s="71"/>
      <c r="C23" s="72"/>
      <c r="D23" s="73"/>
      <c r="E23" s="72"/>
      <c r="F23" s="72">
        <v>0</v>
      </c>
      <c r="G23" s="72">
        <v>0</v>
      </c>
      <c r="H23" s="72">
        <f>F23+G23</f>
        <v>0</v>
      </c>
      <c r="I23" s="87"/>
      <c r="J23" s="93"/>
    </row>
    <row r="24" customHeight="1" spans="1:10">
      <c r="A24" s="70"/>
      <c r="B24" s="71"/>
      <c r="C24" s="72"/>
      <c r="D24" s="73"/>
      <c r="E24" s="72"/>
      <c r="F24" s="72">
        <v>0</v>
      </c>
      <c r="G24" s="72">
        <v>0</v>
      </c>
      <c r="H24" s="72">
        <f>F24+G24</f>
        <v>0</v>
      </c>
      <c r="I24" s="87"/>
      <c r="J24" s="93"/>
    </row>
    <row r="25" customHeight="1" spans="1:10">
      <c r="A25" s="70"/>
      <c r="B25" s="71"/>
      <c r="C25" s="72"/>
      <c r="D25" s="73"/>
      <c r="E25" s="72"/>
      <c r="F25" s="72">
        <v>0</v>
      </c>
      <c r="G25" s="72">
        <v>0</v>
      </c>
      <c r="H25" s="72">
        <f>F25+G25</f>
        <v>0</v>
      </c>
      <c r="I25" s="87"/>
      <c r="J25" s="93"/>
    </row>
    <row r="26" s="59" customFormat="1" customHeight="1" spans="1:10">
      <c r="A26" s="74"/>
      <c r="B26" s="75" t="s">
        <v>23</v>
      </c>
      <c r="C26" s="76">
        <f>SUM(C22)</f>
        <v>0</v>
      </c>
      <c r="D26" s="76">
        <f t="shared" ref="D26:E26" si="2">SUM(D22)</f>
        <v>0</v>
      </c>
      <c r="E26" s="76">
        <f t="shared" si="2"/>
        <v>0</v>
      </c>
      <c r="F26" s="76">
        <f>SUM(F22:F25)</f>
        <v>0</v>
      </c>
      <c r="G26" s="76">
        <f t="shared" ref="G26:H26" si="3">SUM(G22:G25)</f>
        <v>0</v>
      </c>
      <c r="H26" s="76">
        <f t="shared" si="3"/>
        <v>0</v>
      </c>
      <c r="I26" s="90"/>
      <c r="J26" s="94"/>
    </row>
    <row r="27" customHeight="1" spans="1:10">
      <c r="A27" s="77">
        <v>4</v>
      </c>
      <c r="B27" s="78" t="s">
        <v>24</v>
      </c>
      <c r="C27" s="79">
        <v>15000</v>
      </c>
      <c r="D27" s="77">
        <v>1</v>
      </c>
      <c r="E27" s="79">
        <f>C27*D27</f>
        <v>15000</v>
      </c>
      <c r="F27" s="72">
        <v>4280</v>
      </c>
      <c r="G27" s="72">
        <v>0</v>
      </c>
      <c r="H27" s="72">
        <f>F27+G27</f>
        <v>4280</v>
      </c>
      <c r="I27" s="87" t="s">
        <v>25</v>
      </c>
      <c r="J27" s="92" t="s">
        <v>26</v>
      </c>
    </row>
    <row r="28" customHeight="1" spans="1:10">
      <c r="A28" s="83"/>
      <c r="B28" s="84"/>
      <c r="C28" s="85"/>
      <c r="D28" s="83"/>
      <c r="E28" s="85"/>
      <c r="F28" s="72">
        <v>3310</v>
      </c>
      <c r="G28" s="72">
        <v>0</v>
      </c>
      <c r="H28" s="72">
        <f>F28+G28</f>
        <v>3310</v>
      </c>
      <c r="I28" s="87" t="s">
        <v>27</v>
      </c>
      <c r="J28" s="93"/>
    </row>
    <row r="29" customFormat="1" customHeight="1" spans="1:10">
      <c r="A29" s="80"/>
      <c r="B29" s="81"/>
      <c r="C29" s="82"/>
      <c r="D29" s="80"/>
      <c r="E29" s="82"/>
      <c r="F29" s="72">
        <v>6975</v>
      </c>
      <c r="G29" s="72">
        <v>0</v>
      </c>
      <c r="H29" s="72">
        <f>F29+G29</f>
        <v>6975</v>
      </c>
      <c r="I29" s="87" t="s">
        <v>28</v>
      </c>
      <c r="J29" s="93"/>
    </row>
    <row r="30" s="59" customFormat="1" customHeight="1" spans="1:10">
      <c r="A30" s="74"/>
      <c r="B30" s="75" t="s">
        <v>29</v>
      </c>
      <c r="C30" s="76">
        <f>SUM(C27)</f>
        <v>15000</v>
      </c>
      <c r="D30" s="76">
        <f t="shared" ref="D30:E30" si="4">SUM(D27)</f>
        <v>1</v>
      </c>
      <c r="E30" s="76">
        <f t="shared" si="4"/>
        <v>15000</v>
      </c>
      <c r="F30" s="76">
        <f>SUM(F27:F29)</f>
        <v>14565</v>
      </c>
      <c r="G30" s="76">
        <f t="shared" ref="G30:H30" si="5">SUM(G27:G28)</f>
        <v>0</v>
      </c>
      <c r="H30" s="76">
        <f>SUM(H27:H29)</f>
        <v>14565</v>
      </c>
      <c r="I30" s="90"/>
      <c r="J30" s="94"/>
    </row>
    <row r="31" customHeight="1" spans="1:10">
      <c r="A31" s="77">
        <v>5</v>
      </c>
      <c r="B31" s="78" t="s">
        <v>30</v>
      </c>
      <c r="C31" s="79">
        <v>5000</v>
      </c>
      <c r="D31" s="77">
        <v>1</v>
      </c>
      <c r="E31" s="79">
        <f>C31*D31</f>
        <v>5000</v>
      </c>
      <c r="F31" s="72">
        <v>169</v>
      </c>
      <c r="G31" s="72">
        <v>0</v>
      </c>
      <c r="H31" s="72">
        <f>F31+G31</f>
        <v>169</v>
      </c>
      <c r="I31" s="87" t="s">
        <v>31</v>
      </c>
      <c r="J31" s="88" t="s">
        <v>32</v>
      </c>
    </row>
    <row r="32" customHeight="1" spans="1:10">
      <c r="A32" s="83"/>
      <c r="B32" s="84"/>
      <c r="C32" s="85"/>
      <c r="D32" s="83"/>
      <c r="E32" s="85"/>
      <c r="F32" s="72">
        <v>82.1</v>
      </c>
      <c r="G32" s="72">
        <v>0</v>
      </c>
      <c r="H32" s="72">
        <f t="shared" ref="H32:H34" si="6">F32+G32</f>
        <v>82.1</v>
      </c>
      <c r="I32" s="87" t="s">
        <v>33</v>
      </c>
      <c r="J32" s="89"/>
    </row>
    <row r="33" customFormat="1" customHeight="1" spans="1:10">
      <c r="A33" s="83"/>
      <c r="B33" s="84"/>
      <c r="C33" s="85"/>
      <c r="D33" s="83"/>
      <c r="E33" s="85"/>
      <c r="F33" s="72">
        <v>284.62</v>
      </c>
      <c r="G33" s="72">
        <v>0</v>
      </c>
      <c r="H33" s="72">
        <f t="shared" si="6"/>
        <v>284.62</v>
      </c>
      <c r="I33" s="87" t="s">
        <v>34</v>
      </c>
      <c r="J33" s="89"/>
    </row>
    <row r="34" customFormat="1" customHeight="1" spans="1:10">
      <c r="A34" s="83"/>
      <c r="B34" s="84"/>
      <c r="C34" s="85"/>
      <c r="D34" s="83"/>
      <c r="E34" s="85"/>
      <c r="F34" s="72">
        <v>294.4</v>
      </c>
      <c r="G34" s="72">
        <v>0</v>
      </c>
      <c r="H34" s="72">
        <f t="shared" si="6"/>
        <v>294.4</v>
      </c>
      <c r="I34" s="87" t="s">
        <v>35</v>
      </c>
      <c r="J34" s="89"/>
    </row>
    <row r="35" customFormat="1" customHeight="1" spans="1:10">
      <c r="A35" s="83"/>
      <c r="B35" s="84"/>
      <c r="C35" s="85"/>
      <c r="D35" s="83"/>
      <c r="E35" s="85"/>
      <c r="F35" s="72">
        <v>138</v>
      </c>
      <c r="G35" s="72">
        <v>0</v>
      </c>
      <c r="H35" s="72">
        <f t="shared" ref="H34:H44" si="7">F35+G35</f>
        <v>138</v>
      </c>
      <c r="I35" s="87" t="s">
        <v>36</v>
      </c>
      <c r="J35" s="89"/>
    </row>
    <row r="36" customFormat="1" customHeight="1" spans="1:10">
      <c r="A36" s="83"/>
      <c r="B36" s="84"/>
      <c r="C36" s="85"/>
      <c r="D36" s="83"/>
      <c r="E36" s="85"/>
      <c r="F36" s="72">
        <v>0</v>
      </c>
      <c r="G36" s="72">
        <v>28.1</v>
      </c>
      <c r="H36" s="72">
        <f t="shared" si="7"/>
        <v>28.1</v>
      </c>
      <c r="I36" s="87" t="s">
        <v>36</v>
      </c>
      <c r="J36" s="89"/>
    </row>
    <row r="37" customFormat="1" customHeight="1" spans="1:10">
      <c r="A37" s="83"/>
      <c r="B37" s="84"/>
      <c r="C37" s="85"/>
      <c r="D37" s="83"/>
      <c r="E37" s="85"/>
      <c r="F37" s="72">
        <v>0</v>
      </c>
      <c r="G37" s="72">
        <v>61</v>
      </c>
      <c r="H37" s="72">
        <f t="shared" si="7"/>
        <v>61</v>
      </c>
      <c r="I37" s="87" t="s">
        <v>37</v>
      </c>
      <c r="J37" s="89"/>
    </row>
    <row r="38" customFormat="1" customHeight="1" spans="1:10">
      <c r="A38" s="83"/>
      <c r="B38" s="84"/>
      <c r="C38" s="85"/>
      <c r="D38" s="83"/>
      <c r="E38" s="85"/>
      <c r="F38" s="72">
        <v>0</v>
      </c>
      <c r="G38" s="72">
        <v>375.8</v>
      </c>
      <c r="H38" s="72">
        <f t="shared" si="7"/>
        <v>375.8</v>
      </c>
      <c r="I38" s="87" t="s">
        <v>38</v>
      </c>
      <c r="J38" s="89"/>
    </row>
    <row r="39" customFormat="1" customHeight="1" spans="1:10">
      <c r="A39" s="83"/>
      <c r="B39" s="84"/>
      <c r="C39" s="85"/>
      <c r="D39" s="83"/>
      <c r="E39" s="85"/>
      <c r="F39" s="72">
        <v>0</v>
      </c>
      <c r="G39" s="72">
        <v>276</v>
      </c>
      <c r="H39" s="72">
        <f t="shared" si="7"/>
        <v>276</v>
      </c>
      <c r="I39" s="87" t="s">
        <v>39</v>
      </c>
      <c r="J39" s="89"/>
    </row>
    <row r="40" customFormat="1" customHeight="1" spans="1:10">
      <c r="A40" s="83"/>
      <c r="B40" s="84"/>
      <c r="C40" s="85"/>
      <c r="D40" s="83"/>
      <c r="E40" s="85"/>
      <c r="F40" s="72">
        <v>0</v>
      </c>
      <c r="G40" s="72">
        <v>45</v>
      </c>
      <c r="H40" s="72">
        <f t="shared" si="7"/>
        <v>45</v>
      </c>
      <c r="I40" s="87" t="s">
        <v>40</v>
      </c>
      <c r="J40" s="89"/>
    </row>
    <row r="41" customFormat="1" customHeight="1" spans="1:10">
      <c r="A41" s="83"/>
      <c r="B41" s="84"/>
      <c r="C41" s="85"/>
      <c r="D41" s="83"/>
      <c r="E41" s="85"/>
      <c r="F41" s="72">
        <v>0</v>
      </c>
      <c r="G41" s="72">
        <v>48</v>
      </c>
      <c r="H41" s="72">
        <f t="shared" si="7"/>
        <v>48</v>
      </c>
      <c r="I41" s="87" t="s">
        <v>40</v>
      </c>
      <c r="J41" s="89"/>
    </row>
    <row r="42" customFormat="1" customHeight="1" spans="1:10">
      <c r="A42" s="83"/>
      <c r="B42" s="84"/>
      <c r="C42" s="85"/>
      <c r="D42" s="83"/>
      <c r="E42" s="85"/>
      <c r="F42" s="72">
        <v>0</v>
      </c>
      <c r="G42" s="72">
        <v>101</v>
      </c>
      <c r="H42" s="72">
        <f t="shared" si="7"/>
        <v>101</v>
      </c>
      <c r="I42" s="87" t="s">
        <v>41</v>
      </c>
      <c r="J42" s="89"/>
    </row>
    <row r="43" customFormat="1" customHeight="1" spans="1:10">
      <c r="A43" s="83"/>
      <c r="B43" s="84"/>
      <c r="C43" s="85"/>
      <c r="D43" s="83"/>
      <c r="E43" s="85"/>
      <c r="F43" s="72">
        <v>0</v>
      </c>
      <c r="G43" s="72">
        <v>85.84</v>
      </c>
      <c r="H43" s="72">
        <f t="shared" si="7"/>
        <v>85.84</v>
      </c>
      <c r="I43" s="87" t="s">
        <v>38</v>
      </c>
      <c r="J43" s="89"/>
    </row>
    <row r="44" customFormat="1" customHeight="1" spans="1:10">
      <c r="A44" s="80"/>
      <c r="B44" s="81"/>
      <c r="C44" s="82"/>
      <c r="D44" s="80"/>
      <c r="E44" s="82"/>
      <c r="F44" s="72">
        <v>0</v>
      </c>
      <c r="G44" s="72">
        <v>160</v>
      </c>
      <c r="H44" s="72">
        <f t="shared" si="7"/>
        <v>160</v>
      </c>
      <c r="I44" s="87" t="s">
        <v>36</v>
      </c>
      <c r="J44" s="89"/>
    </row>
    <row r="45" s="59" customFormat="1" customHeight="1" spans="1:10">
      <c r="A45" s="74"/>
      <c r="B45" s="75" t="s">
        <v>42</v>
      </c>
      <c r="C45" s="76">
        <f>SUM(C31)</f>
        <v>5000</v>
      </c>
      <c r="D45" s="76">
        <f t="shared" ref="D45:E45" si="8">SUM(D31)</f>
        <v>1</v>
      </c>
      <c r="E45" s="76">
        <f t="shared" si="8"/>
        <v>5000</v>
      </c>
      <c r="F45" s="76">
        <f>SUM(F31:F44)</f>
        <v>968.12</v>
      </c>
      <c r="G45" s="76">
        <f>SUM(G31:G44)</f>
        <v>1180.74</v>
      </c>
      <c r="H45" s="76">
        <f>SUM(H31:H44)</f>
        <v>2148.86</v>
      </c>
      <c r="I45" s="90"/>
      <c r="J45" s="91"/>
    </row>
    <row r="46" customHeight="1" spans="1:10">
      <c r="A46" s="70">
        <v>6</v>
      </c>
      <c r="B46" s="71" t="s">
        <v>43</v>
      </c>
      <c r="C46" s="72">
        <v>0</v>
      </c>
      <c r="D46" s="73"/>
      <c r="E46" s="72">
        <f>C46*D46</f>
        <v>0</v>
      </c>
      <c r="F46" s="72">
        <v>0</v>
      </c>
      <c r="G46" s="72">
        <v>0</v>
      </c>
      <c r="H46" s="72">
        <f t="shared" ref="H45:H63" si="9">F46+G46</f>
        <v>0</v>
      </c>
      <c r="I46" s="87"/>
      <c r="J46" s="88" t="s">
        <v>44</v>
      </c>
    </row>
    <row r="47" customHeight="1" spans="1:10">
      <c r="A47" s="70"/>
      <c r="B47" s="71"/>
      <c r="C47" s="72"/>
      <c r="D47" s="73"/>
      <c r="E47" s="72"/>
      <c r="F47" s="72">
        <v>0</v>
      </c>
      <c r="G47" s="72">
        <v>0</v>
      </c>
      <c r="H47" s="72">
        <f t="shared" si="9"/>
        <v>0</v>
      </c>
      <c r="I47" s="87"/>
      <c r="J47" s="93"/>
    </row>
    <row r="48" customHeight="1" spans="1:10">
      <c r="A48" s="70"/>
      <c r="B48" s="71"/>
      <c r="C48" s="72"/>
      <c r="D48" s="73"/>
      <c r="E48" s="72"/>
      <c r="F48" s="72">
        <v>0</v>
      </c>
      <c r="G48" s="72">
        <v>0</v>
      </c>
      <c r="H48" s="72">
        <f t="shared" si="9"/>
        <v>0</v>
      </c>
      <c r="I48" s="87"/>
      <c r="J48" s="93"/>
    </row>
    <row r="49" customHeight="1" spans="1:10">
      <c r="A49" s="70"/>
      <c r="B49" s="71"/>
      <c r="C49" s="72"/>
      <c r="D49" s="73"/>
      <c r="E49" s="72"/>
      <c r="F49" s="72">
        <v>0</v>
      </c>
      <c r="G49" s="72">
        <v>0</v>
      </c>
      <c r="H49" s="72">
        <f t="shared" si="9"/>
        <v>0</v>
      </c>
      <c r="I49" s="87"/>
      <c r="J49" s="93"/>
    </row>
    <row r="50" s="59" customFormat="1" customHeight="1" spans="1:10">
      <c r="A50" s="74"/>
      <c r="B50" s="75" t="s">
        <v>45</v>
      </c>
      <c r="C50" s="76">
        <f>SUM(C46)</f>
        <v>0</v>
      </c>
      <c r="D50" s="76">
        <f t="shared" ref="D50:E50" si="10">SUM(D46)</f>
        <v>0</v>
      </c>
      <c r="E50" s="76">
        <f t="shared" si="10"/>
        <v>0</v>
      </c>
      <c r="F50" s="76">
        <f>SUM(F46:F49)</f>
        <v>0</v>
      </c>
      <c r="G50" s="76">
        <f t="shared" ref="G50:H50" si="11">SUM(G46:G49)</f>
        <v>0</v>
      </c>
      <c r="H50" s="76">
        <f t="shared" si="11"/>
        <v>0</v>
      </c>
      <c r="I50" s="90"/>
      <c r="J50" s="94"/>
    </row>
    <row r="51" customHeight="1" spans="1:10">
      <c r="A51" s="70">
        <v>7</v>
      </c>
      <c r="B51" s="71" t="s">
        <v>46</v>
      </c>
      <c r="C51" s="72">
        <v>0</v>
      </c>
      <c r="D51" s="73"/>
      <c r="E51" s="72">
        <f>C51*D51</f>
        <v>0</v>
      </c>
      <c r="F51" s="72">
        <v>168</v>
      </c>
      <c r="G51" s="72">
        <v>0</v>
      </c>
      <c r="H51" s="72">
        <f t="shared" si="9"/>
        <v>168</v>
      </c>
      <c r="I51" s="87" t="s">
        <v>47</v>
      </c>
      <c r="J51" s="95"/>
    </row>
    <row r="52" customHeight="1" spans="1:10">
      <c r="A52" s="70"/>
      <c r="B52" s="71"/>
      <c r="C52" s="72"/>
      <c r="D52" s="73"/>
      <c r="E52" s="72"/>
      <c r="F52" s="72">
        <v>0</v>
      </c>
      <c r="G52" s="72">
        <v>0</v>
      </c>
      <c r="H52" s="72">
        <f t="shared" si="9"/>
        <v>0</v>
      </c>
      <c r="I52" s="87"/>
      <c r="J52" s="96"/>
    </row>
    <row r="53" customHeight="1" spans="1:10">
      <c r="A53" s="70"/>
      <c r="B53" s="71"/>
      <c r="C53" s="72"/>
      <c r="D53" s="73"/>
      <c r="E53" s="72"/>
      <c r="F53" s="72">
        <v>0</v>
      </c>
      <c r="G53" s="72">
        <v>0</v>
      </c>
      <c r="H53" s="72">
        <f t="shared" si="9"/>
        <v>0</v>
      </c>
      <c r="I53" s="87"/>
      <c r="J53" s="96"/>
    </row>
    <row r="54" customHeight="1" spans="1:10">
      <c r="A54" s="70"/>
      <c r="B54" s="71"/>
      <c r="C54" s="72"/>
      <c r="D54" s="73"/>
      <c r="E54" s="72"/>
      <c r="F54" s="72">
        <v>0</v>
      </c>
      <c r="G54" s="72">
        <v>0</v>
      </c>
      <c r="H54" s="72">
        <f t="shared" si="9"/>
        <v>0</v>
      </c>
      <c r="I54" s="87"/>
      <c r="J54" s="96"/>
    </row>
    <row r="55" s="59" customFormat="1" customHeight="1" spans="1:10">
      <c r="A55" s="74"/>
      <c r="B55" s="75" t="s">
        <v>48</v>
      </c>
      <c r="C55" s="76">
        <f>SUM(C51)</f>
        <v>0</v>
      </c>
      <c r="D55" s="76">
        <f t="shared" ref="D55:E55" si="12">SUM(D51)</f>
        <v>0</v>
      </c>
      <c r="E55" s="76">
        <f t="shared" si="12"/>
        <v>0</v>
      </c>
      <c r="F55" s="76">
        <f>SUM(F51:F54)</f>
        <v>168</v>
      </c>
      <c r="G55" s="76">
        <f t="shared" ref="G55:H55" si="13">SUM(G51:G54)</f>
        <v>0</v>
      </c>
      <c r="H55" s="76">
        <f t="shared" si="13"/>
        <v>168</v>
      </c>
      <c r="I55" s="90"/>
      <c r="J55" s="97"/>
    </row>
    <row r="56" customHeight="1" spans="1:10">
      <c r="A56" s="70">
        <v>8</v>
      </c>
      <c r="B56" s="71" t="s">
        <v>49</v>
      </c>
      <c r="C56" s="72">
        <v>0</v>
      </c>
      <c r="D56" s="73"/>
      <c r="E56" s="72">
        <f>C56*D56</f>
        <v>0</v>
      </c>
      <c r="F56" s="72">
        <v>0</v>
      </c>
      <c r="G56" s="72">
        <v>0</v>
      </c>
      <c r="H56" s="72">
        <f t="shared" si="9"/>
        <v>0</v>
      </c>
      <c r="I56" s="87"/>
      <c r="J56" s="92" t="s">
        <v>50</v>
      </c>
    </row>
    <row r="57" customHeight="1" spans="1:10">
      <c r="A57" s="70"/>
      <c r="B57" s="71"/>
      <c r="C57" s="72"/>
      <c r="D57" s="73"/>
      <c r="E57" s="72"/>
      <c r="F57" s="72">
        <v>0</v>
      </c>
      <c r="G57" s="72">
        <v>0</v>
      </c>
      <c r="H57" s="72">
        <f t="shared" si="9"/>
        <v>0</v>
      </c>
      <c r="I57" s="87"/>
      <c r="J57" s="93"/>
    </row>
    <row r="58" s="59" customFormat="1" customHeight="1" spans="1:10">
      <c r="A58" s="74"/>
      <c r="B58" s="75" t="s">
        <v>51</v>
      </c>
      <c r="C58" s="76">
        <f>SUM(C56)</f>
        <v>0</v>
      </c>
      <c r="D58" s="76">
        <f t="shared" ref="D58:E58" si="14">SUM(D56)</f>
        <v>0</v>
      </c>
      <c r="E58" s="76">
        <f t="shared" si="14"/>
        <v>0</v>
      </c>
      <c r="F58" s="76">
        <f>SUM(F56:F57)</f>
        <v>0</v>
      </c>
      <c r="G58" s="76">
        <f t="shared" ref="G58:H58" si="15">SUM(G56:G57)</f>
        <v>0</v>
      </c>
      <c r="H58" s="76">
        <f t="shared" si="15"/>
        <v>0</v>
      </c>
      <c r="I58" s="90"/>
      <c r="J58" s="94"/>
    </row>
    <row r="59" customHeight="1" spans="1:10">
      <c r="A59" s="70">
        <v>9</v>
      </c>
      <c r="B59" s="71" t="s">
        <v>52</v>
      </c>
      <c r="C59" s="72">
        <v>0</v>
      </c>
      <c r="D59" s="73"/>
      <c r="E59" s="72">
        <f>C59*D59</f>
        <v>0</v>
      </c>
      <c r="F59" s="72">
        <v>0</v>
      </c>
      <c r="G59" s="72">
        <v>0</v>
      </c>
      <c r="H59" s="72">
        <f t="shared" si="9"/>
        <v>0</v>
      </c>
      <c r="I59" s="87"/>
      <c r="J59" s="88" t="s">
        <v>53</v>
      </c>
    </row>
    <row r="60" customHeight="1" spans="1:10">
      <c r="A60" s="70"/>
      <c r="B60" s="71"/>
      <c r="C60" s="72"/>
      <c r="D60" s="73"/>
      <c r="E60" s="72"/>
      <c r="F60" s="72">
        <v>0</v>
      </c>
      <c r="G60" s="72">
        <v>0</v>
      </c>
      <c r="H60" s="72">
        <f t="shared" si="9"/>
        <v>0</v>
      </c>
      <c r="I60" s="87"/>
      <c r="J60" s="89"/>
    </row>
    <row r="61" customHeight="1" spans="1:10">
      <c r="A61" s="70"/>
      <c r="B61" s="71"/>
      <c r="C61" s="72"/>
      <c r="D61" s="73"/>
      <c r="E61" s="72"/>
      <c r="F61" s="72">
        <v>0</v>
      </c>
      <c r="G61" s="72">
        <v>0</v>
      </c>
      <c r="H61" s="72">
        <f t="shared" si="9"/>
        <v>0</v>
      </c>
      <c r="I61" s="87"/>
      <c r="J61" s="89"/>
    </row>
    <row r="62" s="59" customFormat="1" customHeight="1" spans="1:10">
      <c r="A62" s="74"/>
      <c r="B62" s="75" t="s">
        <v>54</v>
      </c>
      <c r="C62" s="76">
        <f>SUM(C59)</f>
        <v>0</v>
      </c>
      <c r="D62" s="76">
        <f t="shared" ref="D62:E62" si="16">SUM(D59)</f>
        <v>0</v>
      </c>
      <c r="E62" s="76">
        <f t="shared" si="16"/>
        <v>0</v>
      </c>
      <c r="F62" s="76">
        <f>SUM(F59:F61)</f>
        <v>0</v>
      </c>
      <c r="G62" s="76">
        <f t="shared" ref="G62:H62" si="17">SUM(G59:G61)</f>
        <v>0</v>
      </c>
      <c r="H62" s="76">
        <f t="shared" si="17"/>
        <v>0</v>
      </c>
      <c r="I62" s="90"/>
      <c r="J62" s="91"/>
    </row>
    <row r="63" customHeight="1" spans="1:10">
      <c r="A63" s="77">
        <v>10</v>
      </c>
      <c r="B63" s="71" t="s">
        <v>55</v>
      </c>
      <c r="C63" s="72">
        <v>12900</v>
      </c>
      <c r="D63" s="73"/>
      <c r="E63" s="72">
        <v>12900</v>
      </c>
      <c r="F63" s="72">
        <v>12900</v>
      </c>
      <c r="G63" s="72">
        <v>0</v>
      </c>
      <c r="H63" s="72">
        <v>12900</v>
      </c>
      <c r="I63" s="98" t="s">
        <v>56</v>
      </c>
      <c r="J63" s="95"/>
    </row>
    <row r="64" customHeight="1" spans="1:10">
      <c r="A64" s="83"/>
      <c r="B64" s="71"/>
      <c r="C64" s="72"/>
      <c r="D64" s="73"/>
      <c r="E64" s="72"/>
      <c r="F64" s="72">
        <v>3748</v>
      </c>
      <c r="G64" s="72">
        <v>0</v>
      </c>
      <c r="H64" s="72">
        <f t="shared" ref="H64:H69" si="18">F64+G64</f>
        <v>3748</v>
      </c>
      <c r="I64" s="87" t="s">
        <v>57</v>
      </c>
      <c r="J64" s="96"/>
    </row>
    <row r="65" customHeight="1" spans="1:10">
      <c r="A65" s="83"/>
      <c r="B65" s="71"/>
      <c r="C65" s="72"/>
      <c r="D65" s="73"/>
      <c r="E65" s="72"/>
      <c r="F65" s="72">
        <v>0</v>
      </c>
      <c r="G65" s="72">
        <v>0</v>
      </c>
      <c r="H65" s="72">
        <f t="shared" si="18"/>
        <v>0</v>
      </c>
      <c r="I65" s="87"/>
      <c r="J65" s="96"/>
    </row>
    <row r="66" customHeight="1" spans="1:10">
      <c r="A66" s="83"/>
      <c r="B66" s="71"/>
      <c r="C66" s="72"/>
      <c r="D66" s="73"/>
      <c r="E66" s="72"/>
      <c r="F66" s="72">
        <v>0</v>
      </c>
      <c r="G66" s="72">
        <v>0</v>
      </c>
      <c r="H66" s="72">
        <f t="shared" si="18"/>
        <v>0</v>
      </c>
      <c r="I66" s="87"/>
      <c r="J66" s="96"/>
    </row>
    <row r="67" customHeight="1" spans="1:10">
      <c r="A67" s="83"/>
      <c r="B67" s="71"/>
      <c r="C67" s="72"/>
      <c r="D67" s="73"/>
      <c r="E67" s="72"/>
      <c r="F67" s="72">
        <v>0</v>
      </c>
      <c r="G67" s="72">
        <v>0</v>
      </c>
      <c r="H67" s="72">
        <f t="shared" si="18"/>
        <v>0</v>
      </c>
      <c r="I67" s="87"/>
      <c r="J67" s="96"/>
    </row>
    <row r="68" customHeight="1" spans="1:10">
      <c r="A68" s="83"/>
      <c r="B68" s="71"/>
      <c r="C68" s="72"/>
      <c r="D68" s="73"/>
      <c r="E68" s="72"/>
      <c r="F68" s="72">
        <v>0</v>
      </c>
      <c r="G68" s="72">
        <v>0</v>
      </c>
      <c r="H68" s="72">
        <f t="shared" si="18"/>
        <v>0</v>
      </c>
      <c r="I68" s="87"/>
      <c r="J68" s="96"/>
    </row>
    <row r="69" customHeight="1" spans="1:10">
      <c r="A69" s="80"/>
      <c r="B69" s="71"/>
      <c r="C69" s="72"/>
      <c r="D69" s="73"/>
      <c r="E69" s="72"/>
      <c r="F69" s="72">
        <v>0</v>
      </c>
      <c r="G69" s="72">
        <v>0</v>
      </c>
      <c r="H69" s="72">
        <f t="shared" si="18"/>
        <v>0</v>
      </c>
      <c r="I69" s="87"/>
      <c r="J69" s="96"/>
    </row>
    <row r="70" s="59" customFormat="1" customHeight="1" spans="1:10">
      <c r="A70" s="74"/>
      <c r="B70" s="75" t="s">
        <v>58</v>
      </c>
      <c r="C70" s="76">
        <f>SUM(C63)</f>
        <v>12900</v>
      </c>
      <c r="D70" s="76">
        <f t="shared" ref="D70:E70" si="19">SUM(D63)</f>
        <v>0</v>
      </c>
      <c r="E70" s="76">
        <f t="shared" si="19"/>
        <v>12900</v>
      </c>
      <c r="F70" s="76">
        <f>SUM(F63:F69)</f>
        <v>16648</v>
      </c>
      <c r="G70" s="76">
        <f t="shared" ref="G70:H70" si="20">SUM(G63:G69)</f>
        <v>0</v>
      </c>
      <c r="H70" s="76">
        <f t="shared" si="20"/>
        <v>16648</v>
      </c>
      <c r="I70" s="90"/>
      <c r="J70" s="97"/>
    </row>
    <row r="71" customHeight="1" spans="1:10">
      <c r="A71" s="74"/>
      <c r="B71" s="75" t="s">
        <v>59</v>
      </c>
      <c r="C71" s="76">
        <f>SUM(C70,C62,C58,C55,C50,C45,C30,C26,C21,C18)</f>
        <v>32900</v>
      </c>
      <c r="D71" s="76">
        <f t="shared" ref="D71:H71" si="21">SUM(D70,D62,D58,D55,D50,D45,D30,D26,D21,D18)</f>
        <v>2</v>
      </c>
      <c r="E71" s="76">
        <f t="shared" si="21"/>
        <v>32900</v>
      </c>
      <c r="F71" s="76">
        <f>SUM(F55,F45,F30,F18,F70)</f>
        <v>32349.12</v>
      </c>
      <c r="G71" s="76">
        <f t="shared" si="21"/>
        <v>1180.74</v>
      </c>
      <c r="H71" s="76">
        <f>SUM(H18,H30,H45,H55,H70)</f>
        <v>33529.86</v>
      </c>
      <c r="I71" s="90"/>
      <c r="J71" s="107"/>
    </row>
    <row r="75" customHeight="1" spans="1:9">
      <c r="A75" s="99" t="s">
        <v>60</v>
      </c>
      <c r="B75" s="100"/>
      <c r="C75" s="101" t="s">
        <v>61</v>
      </c>
      <c r="D75" s="101"/>
      <c r="E75" s="101" t="s">
        <v>62</v>
      </c>
      <c r="F75" s="101"/>
      <c r="G75" s="101" t="s">
        <v>63</v>
      </c>
      <c r="H75" s="101"/>
      <c r="I75" s="108" t="s">
        <v>64</v>
      </c>
    </row>
    <row r="76" customHeight="1" spans="1:9">
      <c r="A76" s="102">
        <f>E71</f>
        <v>32900</v>
      </c>
      <c r="B76" s="103"/>
      <c r="C76" s="103">
        <f>H71</f>
        <v>33529.86</v>
      </c>
      <c r="D76" s="103"/>
      <c r="E76" s="103">
        <f>F71</f>
        <v>32349.12</v>
      </c>
      <c r="F76" s="103"/>
      <c r="G76" s="103">
        <f>G71</f>
        <v>1180.74</v>
      </c>
      <c r="H76" s="103"/>
      <c r="I76" s="109">
        <f>A76-C76</f>
        <v>-629.860000000001</v>
      </c>
    </row>
    <row r="78" customHeight="1" spans="1:9">
      <c r="A78" s="104" t="s">
        <v>65</v>
      </c>
      <c r="B78" s="105"/>
      <c r="C78" s="106" t="s">
        <v>66</v>
      </c>
      <c r="D78" s="104"/>
      <c r="E78" s="104" t="s">
        <v>67</v>
      </c>
      <c r="F78" s="104"/>
      <c r="G78" s="104" t="s">
        <v>68</v>
      </c>
      <c r="H78" s="104"/>
      <c r="I78" s="105"/>
    </row>
  </sheetData>
  <mergeCells count="76">
    <mergeCell ref="C2:H2"/>
    <mergeCell ref="C6:E6"/>
    <mergeCell ref="F6:I6"/>
    <mergeCell ref="A75:B75"/>
    <mergeCell ref="C75:D75"/>
    <mergeCell ref="E75:F75"/>
    <mergeCell ref="G75:H75"/>
    <mergeCell ref="A76:B76"/>
    <mergeCell ref="C76:D76"/>
    <mergeCell ref="E76:F76"/>
    <mergeCell ref="G76:H76"/>
    <mergeCell ref="A6:A7"/>
    <mergeCell ref="A8:A17"/>
    <mergeCell ref="A19:A20"/>
    <mergeCell ref="A22:A25"/>
    <mergeCell ref="A27:A29"/>
    <mergeCell ref="A31:A44"/>
    <mergeCell ref="A46:A49"/>
    <mergeCell ref="A51:A54"/>
    <mergeCell ref="A56:A57"/>
    <mergeCell ref="A59:A61"/>
    <mergeCell ref="A63:A69"/>
    <mergeCell ref="B6:B7"/>
    <mergeCell ref="B8:B17"/>
    <mergeCell ref="B19:B20"/>
    <mergeCell ref="B22:B25"/>
    <mergeCell ref="B27:B29"/>
    <mergeCell ref="B31:B44"/>
    <mergeCell ref="B46:B49"/>
    <mergeCell ref="B51:B54"/>
    <mergeCell ref="B56:B57"/>
    <mergeCell ref="B59:B61"/>
    <mergeCell ref="B63:B69"/>
    <mergeCell ref="C8:C17"/>
    <mergeCell ref="C19:C20"/>
    <mergeCell ref="C22:C25"/>
    <mergeCell ref="C27:C29"/>
    <mergeCell ref="C31:C44"/>
    <mergeCell ref="C46:C49"/>
    <mergeCell ref="C51:C54"/>
    <mergeCell ref="C56:C57"/>
    <mergeCell ref="C59:C61"/>
    <mergeCell ref="C63:C69"/>
    <mergeCell ref="D8:D17"/>
    <mergeCell ref="D19:D20"/>
    <mergeCell ref="D22:D25"/>
    <mergeCell ref="D27:D29"/>
    <mergeCell ref="D31:D44"/>
    <mergeCell ref="D46:D49"/>
    <mergeCell ref="D51:D54"/>
    <mergeCell ref="D56:D57"/>
    <mergeCell ref="D59:D61"/>
    <mergeCell ref="D63:D69"/>
    <mergeCell ref="E8:E17"/>
    <mergeCell ref="E19:E20"/>
    <mergeCell ref="E22:E25"/>
    <mergeCell ref="E27:E29"/>
    <mergeCell ref="E31:E44"/>
    <mergeCell ref="E46:E49"/>
    <mergeCell ref="E51:E54"/>
    <mergeCell ref="E56:E57"/>
    <mergeCell ref="E59:E61"/>
    <mergeCell ref="E63:E69"/>
    <mergeCell ref="J4:J5"/>
    <mergeCell ref="J6:J7"/>
    <mergeCell ref="J8:J18"/>
    <mergeCell ref="J19:J21"/>
    <mergeCell ref="J22:J26"/>
    <mergeCell ref="J27:J30"/>
    <mergeCell ref="J31:J45"/>
    <mergeCell ref="J46:J50"/>
    <mergeCell ref="J51:J55"/>
    <mergeCell ref="J56:J58"/>
    <mergeCell ref="J59:J62"/>
    <mergeCell ref="J63:J70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tabSelected="1" topLeftCell="A52" workbookViewId="0">
      <selection activeCell="K70" sqref="K70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3.444444444444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70</v>
      </c>
      <c r="E5" s="6"/>
      <c r="F5" s="7" t="s">
        <v>71</v>
      </c>
      <c r="G5" s="7"/>
      <c r="H5" s="6" t="s">
        <v>72</v>
      </c>
      <c r="I5" s="5"/>
      <c r="J5" s="7" t="s">
        <v>73</v>
      </c>
      <c r="K5" s="33"/>
    </row>
    <row r="6" ht="20.1" customHeight="1" spans="2:11">
      <c r="B6" s="8"/>
      <c r="C6" s="9"/>
      <c r="D6" s="10" t="s">
        <v>74</v>
      </c>
      <c r="E6" s="10"/>
      <c r="F6" s="11" t="s">
        <v>75</v>
      </c>
      <c r="G6" s="11"/>
      <c r="H6" s="10" t="s">
        <v>76</v>
      </c>
      <c r="I6" s="9"/>
      <c r="J6" s="11" t="s">
        <v>77</v>
      </c>
      <c r="K6" s="34"/>
    </row>
    <row r="7" ht="20.1" customHeight="1" spans="2:11">
      <c r="B7" s="8"/>
      <c r="C7" s="9"/>
      <c r="D7" s="10" t="s">
        <v>78</v>
      </c>
      <c r="E7" s="10"/>
      <c r="F7" s="11" t="s">
        <v>79</v>
      </c>
      <c r="G7" s="11"/>
      <c r="H7" s="10" t="s">
        <v>80</v>
      </c>
      <c r="I7" s="35"/>
      <c r="J7" s="36">
        <v>43544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81</v>
      </c>
      <c r="I8" s="37"/>
      <c r="J8" s="38" t="s">
        <v>82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83</v>
      </c>
      <c r="E10" s="19" t="s">
        <v>84</v>
      </c>
      <c r="F10" s="20"/>
      <c r="G10" s="21" t="s">
        <v>85</v>
      </c>
      <c r="H10" s="20" t="s">
        <v>86</v>
      </c>
      <c r="I10" s="19" t="s">
        <v>87</v>
      </c>
      <c r="J10" s="20"/>
      <c r="K10" s="21" t="s">
        <v>88</v>
      </c>
    </row>
    <row r="11" ht="20.1" customHeight="1" spans="2:11">
      <c r="B11" s="22">
        <v>1</v>
      </c>
      <c r="C11" s="23"/>
      <c r="D11" s="24" t="s">
        <v>89</v>
      </c>
      <c r="E11" s="22" t="s">
        <v>90</v>
      </c>
      <c r="F11" s="23"/>
      <c r="G11" s="25">
        <v>0</v>
      </c>
      <c r="H11" s="25">
        <v>0</v>
      </c>
      <c r="I11" s="40"/>
      <c r="J11" s="41"/>
      <c r="K11" s="42" t="s">
        <v>91</v>
      </c>
    </row>
    <row r="12" ht="20.1" customHeight="1" spans="2:11">
      <c r="B12" s="26">
        <v>2</v>
      </c>
      <c r="C12" s="27"/>
      <c r="D12" s="28"/>
      <c r="E12" s="29" t="s">
        <v>92</v>
      </c>
      <c r="F12" s="29"/>
      <c r="G12" s="30">
        <v>27</v>
      </c>
      <c r="H12" s="30">
        <v>27</v>
      </c>
      <c r="I12" s="40"/>
      <c r="J12" s="41"/>
      <c r="K12" s="43" t="s">
        <v>93</v>
      </c>
    </row>
    <row r="13" ht="20.1" customHeight="1" spans="2:11">
      <c r="B13" s="22">
        <v>3</v>
      </c>
      <c r="C13" s="23"/>
      <c r="D13" s="28"/>
      <c r="E13" s="29" t="s">
        <v>92</v>
      </c>
      <c r="F13" s="29"/>
      <c r="G13" s="30">
        <v>30</v>
      </c>
      <c r="H13" s="30">
        <v>30</v>
      </c>
      <c r="I13" s="40"/>
      <c r="J13" s="41"/>
      <c r="K13" s="43" t="s">
        <v>94</v>
      </c>
    </row>
    <row r="14" ht="20.1" customHeight="1" spans="2:11">
      <c r="B14" s="26">
        <v>4</v>
      </c>
      <c r="C14" s="27"/>
      <c r="D14" s="28"/>
      <c r="E14" s="29" t="s">
        <v>92</v>
      </c>
      <c r="F14" s="29"/>
      <c r="G14" s="30">
        <v>26</v>
      </c>
      <c r="H14" s="30">
        <v>26</v>
      </c>
      <c r="I14" s="40"/>
      <c r="J14" s="41"/>
      <c r="K14" s="43" t="s">
        <v>95</v>
      </c>
    </row>
    <row r="15" ht="20.1" customHeight="1" spans="2:11">
      <c r="B15" s="22">
        <v>5</v>
      </c>
      <c r="C15" s="23"/>
      <c r="D15" s="28"/>
      <c r="E15" s="29" t="s">
        <v>92</v>
      </c>
      <c r="F15" s="29"/>
      <c r="G15" s="30">
        <v>38</v>
      </c>
      <c r="H15" s="30">
        <v>38</v>
      </c>
      <c r="I15" s="40"/>
      <c r="J15" s="41"/>
      <c r="K15" s="43" t="s">
        <v>96</v>
      </c>
    </row>
    <row r="16" ht="20.1" customHeight="1" spans="2:11">
      <c r="B16" s="26">
        <v>6</v>
      </c>
      <c r="C16" s="27"/>
      <c r="D16" s="28"/>
      <c r="E16" s="29" t="s">
        <v>92</v>
      </c>
      <c r="F16" s="29"/>
      <c r="G16" s="30">
        <v>41</v>
      </c>
      <c r="H16" s="30">
        <v>41</v>
      </c>
      <c r="I16" s="40"/>
      <c r="J16" s="41"/>
      <c r="K16" s="43" t="s">
        <v>97</v>
      </c>
    </row>
    <row r="17" ht="20.1" customHeight="1" spans="2:11">
      <c r="B17" s="22">
        <v>7</v>
      </c>
      <c r="C17" s="23"/>
      <c r="D17" s="28"/>
      <c r="E17" s="29" t="s">
        <v>92</v>
      </c>
      <c r="F17" s="29"/>
      <c r="G17" s="30">
        <v>37</v>
      </c>
      <c r="H17" s="30">
        <v>37</v>
      </c>
      <c r="I17" s="40"/>
      <c r="J17" s="41"/>
      <c r="K17" s="43" t="s">
        <v>98</v>
      </c>
    </row>
    <row r="18" ht="20.1" customHeight="1" spans="2:11">
      <c r="B18" s="26">
        <v>8</v>
      </c>
      <c r="C18" s="27"/>
      <c r="D18" s="28"/>
      <c r="E18" s="29" t="s">
        <v>92</v>
      </c>
      <c r="F18" s="29"/>
      <c r="G18" s="30">
        <v>32</v>
      </c>
      <c r="H18" s="30">
        <v>32</v>
      </c>
      <c r="I18" s="40"/>
      <c r="J18" s="41"/>
      <c r="K18" s="43" t="s">
        <v>99</v>
      </c>
    </row>
    <row r="19" ht="20.1" customHeight="1" spans="2:11">
      <c r="B19" s="22">
        <v>9</v>
      </c>
      <c r="C19" s="23"/>
      <c r="D19" s="28"/>
      <c r="E19" s="29" t="s">
        <v>92</v>
      </c>
      <c r="F19" s="29"/>
      <c r="G19" s="30">
        <v>36</v>
      </c>
      <c r="H19" s="30">
        <v>36</v>
      </c>
      <c r="I19" s="40"/>
      <c r="J19" s="41"/>
      <c r="K19" s="43" t="s">
        <v>100</v>
      </c>
    </row>
    <row r="20" ht="20.1" customHeight="1" spans="2:11">
      <c r="B20" s="26">
        <v>10</v>
      </c>
      <c r="C20" s="27"/>
      <c r="D20" s="28"/>
      <c r="E20" s="29" t="s">
        <v>92</v>
      </c>
      <c r="F20" s="29"/>
      <c r="G20" s="30">
        <v>28</v>
      </c>
      <c r="H20" s="30">
        <v>28</v>
      </c>
      <c r="I20" s="40"/>
      <c r="J20" s="41"/>
      <c r="K20" s="43" t="s">
        <v>101</v>
      </c>
    </row>
    <row r="21" ht="20.1" customHeight="1" spans="2:11">
      <c r="B21" s="22">
        <v>11</v>
      </c>
      <c r="C21" s="23"/>
      <c r="D21" s="28"/>
      <c r="E21" s="29" t="s">
        <v>92</v>
      </c>
      <c r="F21" s="29"/>
      <c r="G21" s="25">
        <v>144</v>
      </c>
      <c r="H21" s="25">
        <v>144</v>
      </c>
      <c r="I21" s="40"/>
      <c r="J21" s="41"/>
      <c r="K21" s="42" t="s">
        <v>102</v>
      </c>
    </row>
    <row r="22" ht="20.1" customHeight="1" spans="2:11">
      <c r="B22" s="26">
        <v>12</v>
      </c>
      <c r="C22" s="27"/>
      <c r="D22" s="28"/>
      <c r="E22" s="29" t="s">
        <v>92</v>
      </c>
      <c r="F22" s="29"/>
      <c r="G22" s="25">
        <v>119</v>
      </c>
      <c r="H22" s="25">
        <v>119</v>
      </c>
      <c r="I22" s="40"/>
      <c r="J22" s="41"/>
      <c r="K22" s="42" t="s">
        <v>103</v>
      </c>
    </row>
    <row r="23" ht="20.1" customHeight="1" spans="2:11">
      <c r="B23" s="22">
        <v>13</v>
      </c>
      <c r="C23" s="23"/>
      <c r="D23" s="28"/>
      <c r="E23" s="29" t="s">
        <v>92</v>
      </c>
      <c r="F23" s="29"/>
      <c r="G23" s="25">
        <v>47</v>
      </c>
      <c r="H23" s="25">
        <v>47</v>
      </c>
      <c r="I23" s="40"/>
      <c r="J23" s="41"/>
      <c r="K23" s="42" t="s">
        <v>104</v>
      </c>
    </row>
    <row r="24" ht="20.1" customHeight="1" spans="2:11">
      <c r="B24" s="26">
        <v>14</v>
      </c>
      <c r="C24" s="27"/>
      <c r="D24" s="28"/>
      <c r="E24" s="29" t="s">
        <v>92</v>
      </c>
      <c r="F24" s="29"/>
      <c r="G24" s="25">
        <v>24</v>
      </c>
      <c r="H24" s="25">
        <v>24</v>
      </c>
      <c r="I24" s="40"/>
      <c r="J24" s="41"/>
      <c r="K24" s="42" t="s">
        <v>105</v>
      </c>
    </row>
    <row r="25" ht="20.1" customHeight="1" spans="2:11">
      <c r="B25" s="22">
        <v>15</v>
      </c>
      <c r="C25" s="23"/>
      <c r="D25" s="28"/>
      <c r="E25" s="29" t="s">
        <v>92</v>
      </c>
      <c r="F25" s="29"/>
      <c r="G25" s="25">
        <v>34</v>
      </c>
      <c r="H25" s="25">
        <v>34</v>
      </c>
      <c r="I25" s="40"/>
      <c r="J25" s="41"/>
      <c r="K25" s="42" t="s">
        <v>106</v>
      </c>
    </row>
    <row r="26" ht="20.1" customHeight="1" spans="2:11">
      <c r="B26" s="26">
        <v>16</v>
      </c>
      <c r="C26" s="27"/>
      <c r="D26" s="28"/>
      <c r="E26" s="29" t="s">
        <v>92</v>
      </c>
      <c r="F26" s="29"/>
      <c r="G26" s="25">
        <v>56</v>
      </c>
      <c r="H26" s="25">
        <v>56</v>
      </c>
      <c r="I26" s="40"/>
      <c r="J26" s="41"/>
      <c r="K26" s="42" t="s">
        <v>107</v>
      </c>
    </row>
    <row r="27" ht="20.1" customHeight="1" spans="2:11">
      <c r="B27" s="22">
        <v>17</v>
      </c>
      <c r="C27" s="23"/>
      <c r="D27" s="28"/>
      <c r="E27" s="29" t="s">
        <v>92</v>
      </c>
      <c r="F27" s="29"/>
      <c r="G27" s="25">
        <v>51</v>
      </c>
      <c r="H27" s="25">
        <v>51</v>
      </c>
      <c r="I27" s="40"/>
      <c r="J27" s="41"/>
      <c r="K27" s="42" t="s">
        <v>108</v>
      </c>
    </row>
    <row r="28" ht="20.1" customHeight="1" spans="2:11">
      <c r="B28" s="26">
        <v>18</v>
      </c>
      <c r="C28" s="27"/>
      <c r="D28" s="28"/>
      <c r="E28" s="29" t="s">
        <v>92</v>
      </c>
      <c r="F28" s="29"/>
      <c r="G28" s="25">
        <v>57</v>
      </c>
      <c r="H28" s="25">
        <v>57</v>
      </c>
      <c r="I28" s="40"/>
      <c r="J28" s="41"/>
      <c r="K28" s="42" t="s">
        <v>109</v>
      </c>
    </row>
    <row r="29" ht="20.1" customHeight="1" spans="2:11">
      <c r="B29" s="22">
        <v>19</v>
      </c>
      <c r="C29" s="23"/>
      <c r="D29" s="28"/>
      <c r="E29" s="29" t="s">
        <v>92</v>
      </c>
      <c r="F29" s="29"/>
      <c r="G29" s="25">
        <v>45</v>
      </c>
      <c r="H29" s="25">
        <v>45</v>
      </c>
      <c r="I29" s="40"/>
      <c r="J29" s="41"/>
      <c r="K29" s="42" t="s">
        <v>110</v>
      </c>
    </row>
    <row r="30" ht="20.1" customHeight="1" spans="2:11">
      <c r="B30" s="26">
        <v>20</v>
      </c>
      <c r="C30" s="27"/>
      <c r="D30" s="28"/>
      <c r="E30" s="29" t="s">
        <v>92</v>
      </c>
      <c r="F30" s="29"/>
      <c r="G30" s="25">
        <v>86</v>
      </c>
      <c r="H30" s="25">
        <v>86</v>
      </c>
      <c r="I30" s="40"/>
      <c r="J30" s="41"/>
      <c r="K30" s="42" t="s">
        <v>111</v>
      </c>
    </row>
    <row r="31" ht="20.1" customHeight="1" spans="2:11">
      <c r="B31" s="22">
        <v>21</v>
      </c>
      <c r="C31" s="23"/>
      <c r="D31" s="28"/>
      <c r="E31" s="29" t="s">
        <v>92</v>
      </c>
      <c r="F31" s="29"/>
      <c r="G31" s="25">
        <v>32</v>
      </c>
      <c r="H31" s="25">
        <v>32</v>
      </c>
      <c r="I31" s="40"/>
      <c r="J31" s="41"/>
      <c r="K31" s="42" t="s">
        <v>112</v>
      </c>
    </row>
    <row r="32" ht="20.1" customHeight="1" spans="2:11">
      <c r="B32" s="26">
        <v>22</v>
      </c>
      <c r="C32" s="27"/>
      <c r="D32" s="28"/>
      <c r="E32" s="29" t="s">
        <v>92</v>
      </c>
      <c r="F32" s="29"/>
      <c r="G32" s="25">
        <v>29</v>
      </c>
      <c r="H32" s="25">
        <v>29</v>
      </c>
      <c r="I32" s="40"/>
      <c r="J32" s="41"/>
      <c r="K32" s="42" t="s">
        <v>113</v>
      </c>
    </row>
    <row r="33" ht="20.1" customHeight="1" spans="2:11">
      <c r="B33" s="22">
        <v>23</v>
      </c>
      <c r="C33" s="23"/>
      <c r="D33" s="28"/>
      <c r="E33" s="29" t="s">
        <v>92</v>
      </c>
      <c r="F33" s="29"/>
      <c r="G33" s="25">
        <v>47</v>
      </c>
      <c r="H33" s="25">
        <v>47</v>
      </c>
      <c r="I33" s="40"/>
      <c r="J33" s="41"/>
      <c r="K33" s="42" t="s">
        <v>114</v>
      </c>
    </row>
    <row r="34" ht="20.1" customHeight="1" spans="2:11">
      <c r="B34" s="26">
        <v>24</v>
      </c>
      <c r="C34" s="27"/>
      <c r="D34" s="28"/>
      <c r="E34" s="29" t="s">
        <v>92</v>
      </c>
      <c r="F34" s="29"/>
      <c r="G34" s="25">
        <v>18</v>
      </c>
      <c r="H34" s="25">
        <v>18</v>
      </c>
      <c r="I34" s="40"/>
      <c r="J34" s="41"/>
      <c r="K34" s="42" t="s">
        <v>115</v>
      </c>
    </row>
    <row r="35" ht="20.1" customHeight="1" spans="2:11">
      <c r="B35" s="22">
        <v>25</v>
      </c>
      <c r="C35" s="23"/>
      <c r="D35" s="28"/>
      <c r="E35" s="29" t="s">
        <v>92</v>
      </c>
      <c r="F35" s="29"/>
      <c r="G35" s="25">
        <v>16</v>
      </c>
      <c r="H35" s="25">
        <v>16</v>
      </c>
      <c r="I35" s="40"/>
      <c r="J35" s="41"/>
      <c r="K35" s="42" t="s">
        <v>116</v>
      </c>
    </row>
    <row r="36" ht="20.1" customHeight="1" spans="2:11">
      <c r="B36" s="26">
        <v>26</v>
      </c>
      <c r="C36" s="27"/>
      <c r="D36" s="28"/>
      <c r="E36" s="29" t="s">
        <v>92</v>
      </c>
      <c r="F36" s="29"/>
      <c r="G36" s="25">
        <v>14</v>
      </c>
      <c r="H36" s="25">
        <v>14</v>
      </c>
      <c r="I36" s="40"/>
      <c r="J36" s="41"/>
      <c r="K36" s="42" t="s">
        <v>117</v>
      </c>
    </row>
    <row r="37" ht="20.1" customHeight="1" spans="2:11">
      <c r="B37" s="22">
        <v>27</v>
      </c>
      <c r="C37" s="23"/>
      <c r="D37" s="28"/>
      <c r="E37" s="29" t="s">
        <v>92</v>
      </c>
      <c r="F37" s="29"/>
      <c r="G37" s="25">
        <v>16</v>
      </c>
      <c r="H37" s="25">
        <v>16</v>
      </c>
      <c r="I37" s="40"/>
      <c r="J37" s="41"/>
      <c r="K37" s="42" t="s">
        <v>118</v>
      </c>
    </row>
    <row r="38" ht="20.1" customHeight="1" spans="2:11">
      <c r="B38" s="26">
        <v>28</v>
      </c>
      <c r="C38" s="27"/>
      <c r="D38" s="28"/>
      <c r="E38" s="29" t="s">
        <v>92</v>
      </c>
      <c r="F38" s="29"/>
      <c r="G38" s="25">
        <v>47</v>
      </c>
      <c r="H38" s="25">
        <v>47</v>
      </c>
      <c r="I38" s="40"/>
      <c r="J38" s="41"/>
      <c r="K38" s="42" t="s">
        <v>119</v>
      </c>
    </row>
    <row r="39" ht="20.1" customHeight="1" spans="2:11">
      <c r="B39" s="22">
        <v>29</v>
      </c>
      <c r="C39" s="23"/>
      <c r="D39" s="28"/>
      <c r="E39" s="29" t="s">
        <v>92</v>
      </c>
      <c r="F39" s="29"/>
      <c r="G39" s="25">
        <v>209</v>
      </c>
      <c r="H39" s="25">
        <v>209</v>
      </c>
      <c r="I39" s="40"/>
      <c r="J39" s="41"/>
      <c r="K39" s="42" t="s">
        <v>120</v>
      </c>
    </row>
    <row r="40" ht="20.1" customHeight="1" spans="2:11">
      <c r="B40" s="26">
        <v>30</v>
      </c>
      <c r="C40" s="27"/>
      <c r="D40" s="28"/>
      <c r="E40" s="29" t="s">
        <v>92</v>
      </c>
      <c r="F40" s="29"/>
      <c r="G40" s="25">
        <v>232</v>
      </c>
      <c r="H40" s="25">
        <v>232</v>
      </c>
      <c r="I40" s="40"/>
      <c r="J40" s="41"/>
      <c r="K40" s="42" t="s">
        <v>121</v>
      </c>
    </row>
    <row r="41" ht="20.1" customHeight="1" spans="2:11">
      <c r="B41" s="22">
        <v>31</v>
      </c>
      <c r="C41" s="23"/>
      <c r="D41" s="28"/>
      <c r="E41" s="29" t="s">
        <v>92</v>
      </c>
      <c r="F41" s="29"/>
      <c r="G41" s="25">
        <v>10</v>
      </c>
      <c r="H41" s="25">
        <v>10</v>
      </c>
      <c r="I41" s="40"/>
      <c r="J41" s="41"/>
      <c r="K41" s="42" t="s">
        <v>122</v>
      </c>
    </row>
    <row r="42" ht="20.1" customHeight="1" spans="2:11">
      <c r="B42" s="26">
        <v>32</v>
      </c>
      <c r="C42" s="27"/>
      <c r="D42" s="28"/>
      <c r="E42" s="29" t="s">
        <v>92</v>
      </c>
      <c r="F42" s="29"/>
      <c r="G42" s="25">
        <v>5</v>
      </c>
      <c r="H42" s="25">
        <v>5</v>
      </c>
      <c r="I42" s="40"/>
      <c r="J42" s="41"/>
      <c r="K42" s="42" t="s">
        <v>122</v>
      </c>
    </row>
    <row r="43" ht="23" customHeight="1" spans="2:11">
      <c r="B43" s="22">
        <v>33</v>
      </c>
      <c r="C43" s="23"/>
      <c r="D43" s="28"/>
      <c r="E43" s="29" t="s">
        <v>92</v>
      </c>
      <c r="F43" s="29"/>
      <c r="G43" s="25">
        <v>41.41</v>
      </c>
      <c r="H43" s="25">
        <v>41.41</v>
      </c>
      <c r="I43" s="40"/>
      <c r="J43" s="41"/>
      <c r="K43" s="42" t="s">
        <v>123</v>
      </c>
    </row>
    <row r="44" ht="20.1" customHeight="1" spans="2:11">
      <c r="B44" s="26">
        <v>34</v>
      </c>
      <c r="C44" s="27"/>
      <c r="D44" s="28"/>
      <c r="E44" s="22" t="s">
        <v>124</v>
      </c>
      <c r="F44" s="23"/>
      <c r="G44" s="25">
        <v>0</v>
      </c>
      <c r="H44" s="25">
        <v>0</v>
      </c>
      <c r="I44" s="40"/>
      <c r="J44" s="41"/>
      <c r="K44" s="42" t="s">
        <v>91</v>
      </c>
    </row>
    <row r="45" ht="20.1" customHeight="1" spans="2:11">
      <c r="B45" s="22">
        <v>35</v>
      </c>
      <c r="C45" s="23"/>
      <c r="D45" s="28"/>
      <c r="E45" s="22" t="s">
        <v>125</v>
      </c>
      <c r="F45" s="23"/>
      <c r="G45" s="25">
        <v>83.3</v>
      </c>
      <c r="H45" s="25">
        <v>83</v>
      </c>
      <c r="I45" s="40"/>
      <c r="J45" s="41"/>
      <c r="K45" s="42" t="s">
        <v>126</v>
      </c>
    </row>
    <row r="46" ht="29" customHeight="1" spans="2:11">
      <c r="B46" s="26">
        <v>36</v>
      </c>
      <c r="C46" s="27"/>
      <c r="D46" s="28"/>
      <c r="E46" s="22" t="s">
        <v>125</v>
      </c>
      <c r="F46" s="23"/>
      <c r="G46" s="25">
        <v>75</v>
      </c>
      <c r="H46" s="25">
        <v>75</v>
      </c>
      <c r="I46" s="40"/>
      <c r="J46" s="41"/>
      <c r="K46" s="44" t="s">
        <v>127</v>
      </c>
    </row>
    <row r="47" ht="20.1" customHeight="1" spans="2:11">
      <c r="B47" s="22">
        <v>37</v>
      </c>
      <c r="C47" s="23"/>
      <c r="D47" s="28"/>
      <c r="E47" s="22" t="s">
        <v>125</v>
      </c>
      <c r="F47" s="23"/>
      <c r="G47" s="25">
        <v>25</v>
      </c>
      <c r="H47" s="25">
        <v>25</v>
      </c>
      <c r="I47" s="40"/>
      <c r="J47" s="41"/>
      <c r="K47" s="42" t="s">
        <v>128</v>
      </c>
    </row>
    <row r="48" ht="27" customHeight="1" spans="2:11">
      <c r="B48" s="26">
        <v>38</v>
      </c>
      <c r="C48" s="27"/>
      <c r="D48" s="28"/>
      <c r="E48" s="22" t="s">
        <v>125</v>
      </c>
      <c r="F48" s="23"/>
      <c r="G48" s="25">
        <v>78</v>
      </c>
      <c r="H48" s="25">
        <v>78</v>
      </c>
      <c r="I48" s="40"/>
      <c r="J48" s="41"/>
      <c r="K48" s="44" t="s">
        <v>129</v>
      </c>
    </row>
    <row r="49" ht="26" customHeight="1" spans="2:11">
      <c r="B49" s="22">
        <v>39</v>
      </c>
      <c r="C49" s="23"/>
      <c r="D49" s="28"/>
      <c r="E49" s="22" t="s">
        <v>125</v>
      </c>
      <c r="F49" s="23"/>
      <c r="G49" s="25">
        <v>138</v>
      </c>
      <c r="H49" s="25">
        <v>138</v>
      </c>
      <c r="I49" s="40"/>
      <c r="J49" s="41"/>
      <c r="K49" s="44" t="s">
        <v>129</v>
      </c>
    </row>
    <row r="50" ht="20.1" customHeight="1" spans="2:11">
      <c r="B50" s="26">
        <v>40</v>
      </c>
      <c r="C50" s="27"/>
      <c r="D50" s="28"/>
      <c r="E50" s="22" t="s">
        <v>125</v>
      </c>
      <c r="F50" s="23"/>
      <c r="G50" s="25">
        <v>42</v>
      </c>
      <c r="H50" s="25">
        <v>42</v>
      </c>
      <c r="I50" s="40"/>
      <c r="J50" s="41"/>
      <c r="K50" s="42" t="s">
        <v>128</v>
      </c>
    </row>
    <row r="51" ht="20.1" customHeight="1" spans="2:11">
      <c r="B51" s="22">
        <v>41</v>
      </c>
      <c r="C51" s="23"/>
      <c r="D51" s="28"/>
      <c r="E51" s="22" t="s">
        <v>125</v>
      </c>
      <c r="F51" s="23"/>
      <c r="G51" s="25">
        <v>34</v>
      </c>
      <c r="H51" s="25">
        <v>34</v>
      </c>
      <c r="I51" s="40"/>
      <c r="J51" s="41"/>
      <c r="K51" s="42" t="s">
        <v>130</v>
      </c>
    </row>
    <row r="52" ht="20.1" customHeight="1" spans="2:11">
      <c r="B52" s="26">
        <v>42</v>
      </c>
      <c r="C52" s="27"/>
      <c r="D52" s="28"/>
      <c r="E52" s="22" t="s">
        <v>125</v>
      </c>
      <c r="F52" s="23"/>
      <c r="G52" s="25">
        <v>2</v>
      </c>
      <c r="H52" s="25">
        <v>2</v>
      </c>
      <c r="I52" s="40"/>
      <c r="J52" s="41"/>
      <c r="K52" s="42" t="s">
        <v>130</v>
      </c>
    </row>
    <row r="53" ht="20.1" customHeight="1" spans="2:11">
      <c r="B53" s="22">
        <v>43</v>
      </c>
      <c r="C53" s="23"/>
      <c r="D53" s="28"/>
      <c r="E53" s="22" t="s">
        <v>125</v>
      </c>
      <c r="F53" s="23"/>
      <c r="G53" s="25">
        <v>34</v>
      </c>
      <c r="H53" s="25">
        <v>0</v>
      </c>
      <c r="I53" s="40">
        <v>34</v>
      </c>
      <c r="J53" s="41"/>
      <c r="K53" s="42" t="s">
        <v>131</v>
      </c>
    </row>
    <row r="54" ht="20.1" customHeight="1" spans="2:11">
      <c r="B54" s="26">
        <v>44</v>
      </c>
      <c r="C54" s="27"/>
      <c r="D54" s="28"/>
      <c r="E54" s="22" t="s">
        <v>125</v>
      </c>
      <c r="F54" s="23"/>
      <c r="G54" s="25">
        <v>14</v>
      </c>
      <c r="H54" s="25">
        <v>0</v>
      </c>
      <c r="I54" s="40">
        <v>14</v>
      </c>
      <c r="J54" s="41"/>
      <c r="K54" s="42" t="s">
        <v>132</v>
      </c>
    </row>
    <row r="55" ht="20.1" customHeight="1" spans="2:11">
      <c r="B55" s="22">
        <v>45</v>
      </c>
      <c r="C55" s="23"/>
      <c r="D55" s="28"/>
      <c r="E55" s="22" t="s">
        <v>125</v>
      </c>
      <c r="F55" s="23"/>
      <c r="G55" s="25">
        <v>5.5</v>
      </c>
      <c r="H55" s="25">
        <v>0</v>
      </c>
      <c r="I55" s="40">
        <v>5.5</v>
      </c>
      <c r="J55" s="41"/>
      <c r="K55" s="42" t="s">
        <v>133</v>
      </c>
    </row>
    <row r="56" ht="20.1" customHeight="1" spans="2:11">
      <c r="B56" s="26">
        <v>46</v>
      </c>
      <c r="C56" s="27"/>
      <c r="D56" s="28"/>
      <c r="E56" s="22" t="s">
        <v>125</v>
      </c>
      <c r="F56" s="23"/>
      <c r="G56" s="25">
        <v>22</v>
      </c>
      <c r="H56" s="25">
        <v>0</v>
      </c>
      <c r="I56" s="40">
        <v>22</v>
      </c>
      <c r="J56" s="41"/>
      <c r="K56" s="42" t="s">
        <v>134</v>
      </c>
    </row>
    <row r="57" ht="20.1" customHeight="1" spans="2:11">
      <c r="B57" s="22">
        <v>47</v>
      </c>
      <c r="C57" s="23"/>
      <c r="D57" s="28"/>
      <c r="E57" s="22" t="s">
        <v>125</v>
      </c>
      <c r="F57" s="23"/>
      <c r="G57" s="25">
        <v>2</v>
      </c>
      <c r="H57" s="25">
        <v>0</v>
      </c>
      <c r="I57" s="40">
        <v>2</v>
      </c>
      <c r="J57" s="41"/>
      <c r="K57" s="42" t="s">
        <v>134</v>
      </c>
    </row>
    <row r="58" ht="20.1" customHeight="1" spans="2:11">
      <c r="B58" s="26">
        <v>48</v>
      </c>
      <c r="C58" s="27"/>
      <c r="D58" s="28"/>
      <c r="E58" s="22" t="s">
        <v>125</v>
      </c>
      <c r="F58" s="23"/>
      <c r="G58" s="25">
        <v>28</v>
      </c>
      <c r="H58" s="25">
        <v>0</v>
      </c>
      <c r="I58" s="40">
        <v>28</v>
      </c>
      <c r="J58" s="41"/>
      <c r="K58" s="42" t="s">
        <v>135</v>
      </c>
    </row>
    <row r="59" ht="20.1" customHeight="1" spans="2:11">
      <c r="B59" s="22">
        <v>49</v>
      </c>
      <c r="C59" s="23"/>
      <c r="D59" s="28"/>
      <c r="E59" s="22" t="s">
        <v>125</v>
      </c>
      <c r="F59" s="23"/>
      <c r="G59" s="25">
        <v>40</v>
      </c>
      <c r="H59" s="25">
        <v>0</v>
      </c>
      <c r="I59" s="40">
        <v>40</v>
      </c>
      <c r="J59" s="41"/>
      <c r="K59" s="42" t="s">
        <v>136</v>
      </c>
    </row>
    <row r="60" ht="20.1" customHeight="1" spans="2:11">
      <c r="B60" s="26">
        <v>50</v>
      </c>
      <c r="C60" s="27"/>
      <c r="D60" s="28"/>
      <c r="E60" s="22" t="s">
        <v>125</v>
      </c>
      <c r="F60" s="23"/>
      <c r="G60" s="25">
        <v>10</v>
      </c>
      <c r="H60" s="25">
        <v>0</v>
      </c>
      <c r="I60" s="40">
        <v>10</v>
      </c>
      <c r="J60" s="41"/>
      <c r="K60" s="42" t="s">
        <v>137</v>
      </c>
    </row>
    <row r="61" ht="20.1" customHeight="1" spans="2:11">
      <c r="B61" s="22">
        <v>51</v>
      </c>
      <c r="C61" s="23"/>
      <c r="D61" s="28"/>
      <c r="E61" s="22" t="s">
        <v>125</v>
      </c>
      <c r="F61" s="23"/>
      <c r="G61" s="25">
        <v>0</v>
      </c>
      <c r="H61" s="25">
        <v>0</v>
      </c>
      <c r="I61" s="40"/>
      <c r="J61" s="41"/>
      <c r="K61" s="42" t="s">
        <v>138</v>
      </c>
    </row>
    <row r="62" ht="20.1" customHeight="1" spans="2:11">
      <c r="B62" s="26">
        <v>52</v>
      </c>
      <c r="C62" s="27"/>
      <c r="D62" s="24" t="s">
        <v>55</v>
      </c>
      <c r="E62" s="29"/>
      <c r="F62" s="29"/>
      <c r="G62" s="25">
        <v>0</v>
      </c>
      <c r="H62" s="25">
        <v>0</v>
      </c>
      <c r="I62" s="40"/>
      <c r="J62" s="41"/>
      <c r="K62" s="42"/>
    </row>
    <row r="63" ht="20.1" customHeight="1" spans="2:11">
      <c r="B63" s="22">
        <v>53</v>
      </c>
      <c r="C63" s="23"/>
      <c r="D63" s="28"/>
      <c r="E63" s="29"/>
      <c r="F63" s="29"/>
      <c r="G63" s="25">
        <v>0</v>
      </c>
      <c r="H63" s="25">
        <v>0</v>
      </c>
      <c r="I63" s="40"/>
      <c r="J63" s="41"/>
      <c r="K63" s="42"/>
    </row>
    <row r="64" ht="20.1" customHeight="1" spans="2:11">
      <c r="B64" s="26">
        <v>54</v>
      </c>
      <c r="C64" s="27"/>
      <c r="D64" s="31"/>
      <c r="E64" s="29"/>
      <c r="F64" s="29"/>
      <c r="G64" s="25">
        <v>0</v>
      </c>
      <c r="H64" s="25">
        <v>0</v>
      </c>
      <c r="I64" s="40"/>
      <c r="J64" s="41"/>
      <c r="K64" s="42"/>
    </row>
    <row r="65" ht="20.1" customHeight="1" spans="2:11">
      <c r="B65" s="19" t="s">
        <v>59</v>
      </c>
      <c r="C65" s="45"/>
      <c r="D65" s="45"/>
      <c r="E65" s="45"/>
      <c r="F65" s="20"/>
      <c r="G65" s="46">
        <f>SUM(G11:G64)</f>
        <v>2307.21</v>
      </c>
      <c r="H65" s="46">
        <f>SUM(H11:H64)</f>
        <v>2151.41</v>
      </c>
      <c r="I65" s="50">
        <f>SUM(I11:J64)</f>
        <v>155.5</v>
      </c>
      <c r="J65" s="51"/>
      <c r="K65" s="52"/>
    </row>
    <row r="66" ht="20.1" customHeight="1" spans="2:11">
      <c r="B66" s="16"/>
      <c r="C66" s="16"/>
      <c r="D66" s="16"/>
      <c r="E66" s="16"/>
      <c r="F66" s="16"/>
      <c r="G66" s="16"/>
      <c r="H66" s="16"/>
      <c r="I66" s="16"/>
      <c r="J66" s="53"/>
      <c r="K66" s="16"/>
    </row>
    <row r="67" ht="20.1" customHeight="1" spans="2:11">
      <c r="B67" s="21" t="s">
        <v>86</v>
      </c>
      <c r="C67" s="21"/>
      <c r="D67" s="21"/>
      <c r="E67" s="21"/>
      <c r="F67" s="21"/>
      <c r="G67" s="21" t="s">
        <v>139</v>
      </c>
      <c r="H67" s="21"/>
      <c r="I67" s="21"/>
      <c r="J67" s="21"/>
      <c r="K67" s="21" t="s">
        <v>140</v>
      </c>
    </row>
    <row r="68" ht="20.1" customHeight="1" spans="2:11">
      <c r="B68" s="47">
        <f>H65</f>
        <v>2151.41</v>
      </c>
      <c r="C68" s="47"/>
      <c r="D68" s="47"/>
      <c r="E68" s="47"/>
      <c r="F68" s="47"/>
      <c r="G68" s="47">
        <f>I65</f>
        <v>155.5</v>
      </c>
      <c r="H68" s="47"/>
      <c r="I68" s="47"/>
      <c r="J68" s="47"/>
      <c r="K68" s="54">
        <f>SUM(B68:J68)</f>
        <v>2306.91</v>
      </c>
    </row>
    <row r="69" ht="20.1" customHeight="1" spans="2:11"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ht="20.1" customHeight="1" spans="2:11">
      <c r="B70" s="16" t="s">
        <v>141</v>
      </c>
      <c r="C70" s="16"/>
      <c r="D70" s="16"/>
      <c r="E70" s="16"/>
      <c r="F70" s="16" t="s">
        <v>66</v>
      </c>
      <c r="G70" s="16" t="s">
        <v>142</v>
      </c>
      <c r="H70" s="16"/>
      <c r="I70" s="16"/>
      <c r="J70" s="16" t="s">
        <v>68</v>
      </c>
      <c r="K70" s="16"/>
    </row>
    <row r="73" ht="17.4" spans="1:11">
      <c r="A73" s="2" t="s">
        <v>143</v>
      </c>
      <c r="B73" s="2"/>
      <c r="C73" s="2"/>
      <c r="D73" s="2"/>
      <c r="E73" s="2"/>
      <c r="F73" s="2"/>
      <c r="G73" s="2"/>
      <c r="H73" s="2"/>
      <c r="I73" s="2"/>
      <c r="J73" s="2"/>
      <c r="K73" s="2"/>
    </row>
    <row r="75" ht="20.1" customHeight="1" spans="2:11">
      <c r="B75" s="4"/>
      <c r="C75" s="5"/>
      <c r="D75" s="6" t="s">
        <v>70</v>
      </c>
      <c r="E75" s="6"/>
      <c r="F75" s="7" t="str">
        <f>F5</f>
        <v>张羽</v>
      </c>
      <c r="G75" s="7"/>
      <c r="H75" s="6" t="s">
        <v>72</v>
      </c>
      <c r="I75" s="5"/>
      <c r="J75" s="7" t="str">
        <f>J5</f>
        <v>人事行政助理</v>
      </c>
      <c r="K75" s="33"/>
    </row>
    <row r="76" ht="20.1" customHeight="1" spans="2:11">
      <c r="B76" s="8"/>
      <c r="C76" s="9"/>
      <c r="D76" s="10" t="s">
        <v>74</v>
      </c>
      <c r="E76" s="10"/>
      <c r="F76" s="11" t="str">
        <f>F6</f>
        <v>上海</v>
      </c>
      <c r="G76" s="11"/>
      <c r="H76" s="10" t="s">
        <v>76</v>
      </c>
      <c r="I76" s="9"/>
      <c r="J76" s="11" t="str">
        <f>J6</f>
        <v>人事行政部</v>
      </c>
      <c r="K76" s="34"/>
    </row>
    <row r="77" ht="20.1" customHeight="1" spans="2:11">
      <c r="B77" s="8"/>
      <c r="C77" s="9"/>
      <c r="D77" s="10" t="s">
        <v>78</v>
      </c>
      <c r="E77" s="10"/>
      <c r="F77" s="11" t="str">
        <f>F7</f>
        <v>3.9-3.15</v>
      </c>
      <c r="G77" s="11"/>
      <c r="H77" s="10" t="s">
        <v>80</v>
      </c>
      <c r="I77" s="35"/>
      <c r="J77" s="55">
        <v>43544</v>
      </c>
      <c r="K77" s="56"/>
    </row>
    <row r="78" ht="20.1" customHeight="1" spans="2:11">
      <c r="B78" s="12"/>
      <c r="C78" s="13"/>
      <c r="D78" s="14"/>
      <c r="E78" s="14"/>
      <c r="F78" s="15"/>
      <c r="G78" s="15"/>
      <c r="H78" s="14" t="s">
        <v>81</v>
      </c>
      <c r="I78" s="37"/>
      <c r="J78" s="15" t="str">
        <f>J8</f>
        <v>HMZA-190310-QDH683</v>
      </c>
      <c r="K78" s="39"/>
    </row>
    <row r="79" ht="20.1" customHeight="1"/>
    <row r="80" ht="20.1" customHeight="1" spans="2:11">
      <c r="B80" s="29"/>
      <c r="C80" s="29"/>
      <c r="D80" s="48" t="s">
        <v>144</v>
      </c>
      <c r="E80" s="29" t="s">
        <v>145</v>
      </c>
      <c r="F80" s="29"/>
      <c r="G80" s="25" t="s">
        <v>146</v>
      </c>
      <c r="H80" s="25" t="s">
        <v>147</v>
      </c>
      <c r="I80" s="25" t="s">
        <v>59</v>
      </c>
      <c r="J80" s="25"/>
      <c r="K80" s="57" t="s">
        <v>88</v>
      </c>
    </row>
    <row r="81" ht="20.1" customHeight="1" spans="2:11">
      <c r="B81" s="29">
        <v>1</v>
      </c>
      <c r="C81" s="29"/>
      <c r="D81" s="49"/>
      <c r="E81" s="29" t="s">
        <v>148</v>
      </c>
      <c r="F81" s="29"/>
      <c r="G81" s="25">
        <v>100</v>
      </c>
      <c r="H81" s="25">
        <v>5</v>
      </c>
      <c r="I81" s="40">
        <f>G81*H81</f>
        <v>500</v>
      </c>
      <c r="J81" s="41"/>
      <c r="K81" s="58"/>
    </row>
    <row r="82" ht="20.1" customHeight="1" spans="2:11">
      <c r="B82" s="29">
        <v>2</v>
      </c>
      <c r="C82" s="29"/>
      <c r="D82" s="49"/>
      <c r="E82" s="29" t="s">
        <v>149</v>
      </c>
      <c r="F82" s="29"/>
      <c r="G82" s="25">
        <v>200</v>
      </c>
      <c r="H82" s="25">
        <v>2</v>
      </c>
      <c r="I82" s="40">
        <f t="shared" ref="I82:I83" si="0">G82*H82</f>
        <v>400</v>
      </c>
      <c r="J82" s="41"/>
      <c r="K82" s="58"/>
    </row>
    <row r="83" ht="20.1" customHeight="1" spans="2:11">
      <c r="B83" s="29">
        <v>3</v>
      </c>
      <c r="C83" s="29"/>
      <c r="D83" s="49"/>
      <c r="E83" s="29"/>
      <c r="F83" s="29"/>
      <c r="G83" s="25">
        <v>0</v>
      </c>
      <c r="H83" s="25">
        <v>0</v>
      </c>
      <c r="I83" s="40">
        <f t="shared" si="0"/>
        <v>0</v>
      </c>
      <c r="J83" s="41"/>
      <c r="K83" s="58"/>
    </row>
    <row r="84" ht="20.1" customHeight="1" spans="2:11">
      <c r="B84" s="19" t="s">
        <v>59</v>
      </c>
      <c r="C84" s="45"/>
      <c r="D84" s="45"/>
      <c r="E84" s="45"/>
      <c r="F84" s="20"/>
      <c r="G84" s="46"/>
      <c r="H84" s="46">
        <f>SUM(H66:H83)</f>
        <v>7</v>
      </c>
      <c r="I84" s="50">
        <f>SUM(I81:J83)</f>
        <v>900</v>
      </c>
      <c r="J84" s="51"/>
      <c r="K84" s="52"/>
    </row>
    <row r="85" ht="20.1" customHeight="1" spans="2:11">
      <c r="B85" s="16" t="s">
        <v>141</v>
      </c>
      <c r="C85" s="16"/>
      <c r="D85" s="16"/>
      <c r="E85" s="16"/>
      <c r="F85" s="16" t="s">
        <v>66</v>
      </c>
      <c r="G85" s="16" t="s">
        <v>142</v>
      </c>
      <c r="H85" s="16"/>
      <c r="I85" s="16"/>
      <c r="J85" s="16" t="s">
        <v>68</v>
      </c>
      <c r="K85" s="16"/>
    </row>
  </sheetData>
  <mergeCells count="1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I43:J43"/>
    <mergeCell ref="B44:C44"/>
    <mergeCell ref="E44:F44"/>
    <mergeCell ref="I44:J44"/>
    <mergeCell ref="B45:C45"/>
    <mergeCell ref="E45:F45"/>
    <mergeCell ref="B46:C46"/>
    <mergeCell ref="E46:F46"/>
    <mergeCell ref="B47:C47"/>
    <mergeCell ref="E47:F47"/>
    <mergeCell ref="B48:C48"/>
    <mergeCell ref="E48:F48"/>
    <mergeCell ref="B49:C49"/>
    <mergeCell ref="E49:F49"/>
    <mergeCell ref="B50:C50"/>
    <mergeCell ref="E50:F50"/>
    <mergeCell ref="B51:C51"/>
    <mergeCell ref="E51:F51"/>
    <mergeCell ref="B52:C52"/>
    <mergeCell ref="E52:F52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C56"/>
    <mergeCell ref="E56:F56"/>
    <mergeCell ref="I56:J56"/>
    <mergeCell ref="B57:C57"/>
    <mergeCell ref="E57:F57"/>
    <mergeCell ref="I57:J57"/>
    <mergeCell ref="B58:C58"/>
    <mergeCell ref="E58:F58"/>
    <mergeCell ref="I58:J58"/>
    <mergeCell ref="B59:C59"/>
    <mergeCell ref="E59:F59"/>
    <mergeCell ref="I59:J59"/>
    <mergeCell ref="B60:C60"/>
    <mergeCell ref="E60:F60"/>
    <mergeCell ref="I60:J60"/>
    <mergeCell ref="B61:C61"/>
    <mergeCell ref="E61:F61"/>
    <mergeCell ref="I61:J61"/>
    <mergeCell ref="B62:C62"/>
    <mergeCell ref="E62:F62"/>
    <mergeCell ref="I62:J62"/>
    <mergeCell ref="B63:C63"/>
    <mergeCell ref="E63:F63"/>
    <mergeCell ref="I63:J63"/>
    <mergeCell ref="B64:C64"/>
    <mergeCell ref="E64:F64"/>
    <mergeCell ref="I64:J64"/>
    <mergeCell ref="B65:F65"/>
    <mergeCell ref="I65:J65"/>
    <mergeCell ref="B67:F67"/>
    <mergeCell ref="G67:J67"/>
    <mergeCell ref="B68:F68"/>
    <mergeCell ref="G68:J68"/>
    <mergeCell ref="A73:K73"/>
    <mergeCell ref="F75:G75"/>
    <mergeCell ref="J75:K75"/>
    <mergeCell ref="F76:G76"/>
    <mergeCell ref="J76:K76"/>
    <mergeCell ref="F77:G77"/>
    <mergeCell ref="J77:K77"/>
    <mergeCell ref="J78:K78"/>
    <mergeCell ref="B80:C80"/>
    <mergeCell ref="E80:F80"/>
    <mergeCell ref="I80:J80"/>
    <mergeCell ref="B81:C81"/>
    <mergeCell ref="E81:F81"/>
    <mergeCell ref="I81:J81"/>
    <mergeCell ref="B82:C82"/>
    <mergeCell ref="E82:F82"/>
    <mergeCell ref="I82:J82"/>
    <mergeCell ref="B83:C83"/>
    <mergeCell ref="E83:F83"/>
    <mergeCell ref="I83:J83"/>
    <mergeCell ref="B84:F84"/>
    <mergeCell ref="I84:J84"/>
    <mergeCell ref="D11:D61"/>
    <mergeCell ref="D62:D64"/>
  </mergeCells>
  <pageMargins left="0.699305555555556" right="0.699305555555556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Abbybaby </cp:lastModifiedBy>
  <dcterms:created xsi:type="dcterms:W3CDTF">2014-04-15T08:52:00Z</dcterms:created>
  <cp:lastPrinted>2017-09-06T05:53:00Z</cp:lastPrinted>
  <dcterms:modified xsi:type="dcterms:W3CDTF">2019-03-21T04:26:41Z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