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027B0C07-DF3C-894D-8FD2-047E28D4970A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31" i="2"/>
  <c r="G29" i="3"/>
  <c r="H31" i="2"/>
  <c r="B34" i="2" s="1"/>
  <c r="H30" i="3"/>
  <c r="H31" i="3"/>
  <c r="H34" i="3" s="1"/>
  <c r="H32" i="3"/>
  <c r="H33" i="3"/>
  <c r="H29" i="3"/>
  <c r="C54" i="3"/>
  <c r="C55" i="3" s="1"/>
  <c r="C46" i="3"/>
  <c r="C42" i="3"/>
  <c r="C39" i="3"/>
  <c r="C34" i="3"/>
  <c r="C29" i="3"/>
  <c r="C24" i="3"/>
  <c r="C21" i="3"/>
  <c r="C16" i="3"/>
  <c r="C13" i="3"/>
  <c r="E29" i="3"/>
  <c r="J41" i="2"/>
  <c r="I49" i="2"/>
  <c r="H49" i="2"/>
  <c r="F41" i="2"/>
  <c r="I31" i="2"/>
  <c r="G34" i="2" s="1"/>
  <c r="E47" i="3"/>
  <c r="E54" i="3" s="1"/>
  <c r="E43" i="3"/>
  <c r="E46" i="3"/>
  <c r="E40" i="3"/>
  <c r="E42" i="3" s="1"/>
  <c r="E35" i="3"/>
  <c r="E39" i="3"/>
  <c r="E34" i="3"/>
  <c r="E22" i="3"/>
  <c r="E24" i="3" s="1"/>
  <c r="E17" i="3"/>
  <c r="E21" i="3"/>
  <c r="E14" i="3"/>
  <c r="E16" i="3" s="1"/>
  <c r="E8" i="3"/>
  <c r="E13" i="3"/>
  <c r="H47" i="3"/>
  <c r="H48" i="3"/>
  <c r="H54" i="3" s="1"/>
  <c r="H49" i="3"/>
  <c r="H50" i="3"/>
  <c r="H51" i="3"/>
  <c r="H52" i="3"/>
  <c r="H53" i="3"/>
  <c r="H43" i="3"/>
  <c r="H44" i="3"/>
  <c r="H46" i="3" s="1"/>
  <c r="H45" i="3"/>
  <c r="H40" i="3"/>
  <c r="H42" i="3" s="1"/>
  <c r="H41" i="3"/>
  <c r="H35" i="3"/>
  <c r="H36" i="3"/>
  <c r="H37" i="3"/>
  <c r="H39" i="3" s="1"/>
  <c r="H38" i="3"/>
  <c r="H22" i="3"/>
  <c r="H24" i="3" s="1"/>
  <c r="H23" i="3"/>
  <c r="H17" i="3"/>
  <c r="H18" i="3"/>
  <c r="H19" i="3"/>
  <c r="H21" i="3" s="1"/>
  <c r="H20" i="3"/>
  <c r="H14" i="3"/>
  <c r="H16" i="3" s="1"/>
  <c r="H15" i="3"/>
  <c r="H8" i="3"/>
  <c r="H9" i="3"/>
  <c r="H10" i="3"/>
  <c r="H11" i="3"/>
  <c r="H12" i="3"/>
  <c r="H13" i="3"/>
  <c r="G54" i="3"/>
  <c r="G46" i="3"/>
  <c r="G42" i="3"/>
  <c r="G39" i="3"/>
  <c r="G34" i="3"/>
  <c r="G55" i="3" s="1"/>
  <c r="G60" i="3" s="1"/>
  <c r="G24" i="3"/>
  <c r="G21" i="3"/>
  <c r="G16" i="3"/>
  <c r="G13" i="3"/>
  <c r="F54" i="3"/>
  <c r="F46" i="3"/>
  <c r="F42" i="3"/>
  <c r="F39" i="3"/>
  <c r="F34" i="3"/>
  <c r="F29" i="3"/>
  <c r="F24" i="3"/>
  <c r="F21" i="3"/>
  <c r="F16" i="3"/>
  <c r="F13" i="3"/>
  <c r="F55" i="3"/>
  <c r="E60" i="3" s="1"/>
  <c r="D54" i="3"/>
  <c r="D46" i="3"/>
  <c r="D42" i="3"/>
  <c r="D39" i="3"/>
  <c r="D34" i="3"/>
  <c r="D29" i="3"/>
  <c r="D55" i="3" s="1"/>
  <c r="D24" i="3"/>
  <c r="D21" i="3"/>
  <c r="D16" i="3"/>
  <c r="D13" i="3"/>
  <c r="K34" i="2" l="1"/>
  <c r="E55" i="3"/>
  <c r="A60" i="3" s="1"/>
  <c r="H55" i="3"/>
  <c r="C60" i="3" s="1"/>
  <c r="I60" i="3" l="1"/>
</calcChain>
</file>

<file path=xl/sharedStrings.xml><?xml version="1.0" encoding="utf-8"?>
<sst xmlns="http://schemas.openxmlformats.org/spreadsheetml/2006/main" count="128" uniqueCount="102">
  <si>
    <t>【借款报销单】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</si>
  <si>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</si>
  <si>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</si>
  <si>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</si>
  <si>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</si>
  <si>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</si>
  <si>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</si>
  <si>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</si>
  <si>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</si>
  <si>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</si>
  <si>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</si>
  <si>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</si>
  <si>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</si>
  <si>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</si>
  <si>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</si>
  <si>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</si>
  <si>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</si>
  <si>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</si>
  <si>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</si>
  <si>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</si>
  <si>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</si>
  <si>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</si>
  <si>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</si>
  <si>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</si>
  <si>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</si>
  <si>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</si>
  <si>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</si>
  <si>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</si>
  <si>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</si>
  <si>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</si>
  <si>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</si>
  <si>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</si>
  <si>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</si>
  <si>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</si>
  <si>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</si>
  <si>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</si>
  <si>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</si>
  <si>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</si>
  <si>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</si>
  <si>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</si>
  <si>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</si>
  <si>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</si>
  <si>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</si>
  <si>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</si>
  <si>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</si>
  <si>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</si>
  <si>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</si>
  <si>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</si>
  <si>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</si>
  <si>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</si>
  <si>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</si>
  <si>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</si>
  <si>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</si>
  <si>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</si>
  <si>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</si>
  <si>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</si>
  <si>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</si>
  <si>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</si>
  <si>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</si>
  <si>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</si>
  <si>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</si>
  <si>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</si>
  <si>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</si>
  <si>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</si>
  <si>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</si>
  <si>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</si>
  <si>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</si>
  <si>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</si>
  <si>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</si>
  <si>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</si>
  <si>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</si>
  <si>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</si>
  <si>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</si>
  <si>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</si>
  <si>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</si>
  <si>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</si>
  <si>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</si>
  <si>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</si>
  <si>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</si>
  <si>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</si>
  <si>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</si>
  <si>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</si>
  <si>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</si>
  <si>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还款</t>
    <phoneticPr fontId="12" type="noConversion"/>
  </si>
  <si>
    <t>团号：HMZA-240905-QSK811</t>
    <phoneticPr fontId="12" type="noConversion"/>
  </si>
  <si>
    <t>会议日期：2024.9.5-7</t>
    <phoneticPr fontId="12" type="noConversion"/>
  </si>
  <si>
    <t>北京、银川</t>
    <phoneticPr fontId="12" type="noConversion"/>
  </si>
  <si>
    <t>2024.9.5-7</t>
    <phoneticPr fontId="12" type="noConversion"/>
  </si>
  <si>
    <t>2024.9.19</t>
    <phoneticPr fontId="12" type="noConversion"/>
  </si>
  <si>
    <t>HMZA-240905-QSK811</t>
    <phoneticPr fontId="12" type="noConversion"/>
  </si>
  <si>
    <t>详见滴滴行程单</t>
    <phoneticPr fontId="12" type="noConversion"/>
  </si>
  <si>
    <t>9月6日晚餐</t>
    <phoneticPr fontId="12" type="noConversion"/>
  </si>
  <si>
    <t>U盘</t>
    <phoneticPr fontId="12" type="noConversion"/>
  </si>
  <si>
    <t>礼仪服装</t>
    <phoneticPr fontId="12" type="noConversion"/>
  </si>
  <si>
    <t>9月5日早餐</t>
    <phoneticPr fontId="12" type="noConversion"/>
  </si>
  <si>
    <t>首都机场高速</t>
    <phoneticPr fontId="12" type="noConversion"/>
  </si>
  <si>
    <t>9.7 酒店-机场</t>
    <phoneticPr fontId="12" type="noConversion"/>
  </si>
  <si>
    <t>9.5 机场-酒店</t>
    <phoneticPr fontId="12" type="noConversion"/>
  </si>
  <si>
    <t>8.29 行前会议 360-家</t>
    <phoneticPr fontId="12" type="noConversion"/>
  </si>
  <si>
    <t>企划部</t>
    <phoneticPr fontId="12" type="noConversion"/>
  </si>
  <si>
    <t>银川</t>
    <phoneticPr fontId="12" type="noConversion"/>
  </si>
  <si>
    <t>9.5-9.6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</si>
</sst>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opLeftCell="A17" workbookViewId="0">
      <selection activeCell="I27" sqref="I27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84</v>
      </c>
      <c r="I4" s="58"/>
      <c r="J4" s="58" t="s">
        <v>85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83</v>
      </c>
      <c r="G6" s="77"/>
      <c r="H6" s="77"/>
      <c r="I6" s="77"/>
      <c r="J6" s="63" t="s">
        <v>4</v>
      </c>
    </row>
    <row r="7" spans="1:12" ht="21" customHeight="1">
      <c r="A7" s="71"/>
      <c r="B7" s="63"/>
      <c r="C7" s="32" t="s">
        <v>5</v>
      </c>
      <c r="D7" s="33" t="s">
        <v>6</v>
      </c>
      <c r="E7" s="30" t="s">
        <v>7</v>
      </c>
      <c r="F7" s="31" t="s">
        <v>8</v>
      </c>
      <c r="G7" s="31" t="s">
        <v>9</v>
      </c>
      <c r="H7" s="31" t="s">
        <v>10</v>
      </c>
      <c r="I7" s="31" t="s">
        <v>11</v>
      </c>
      <c r="J7" s="63"/>
    </row>
    <row r="8" spans="1:12" ht="21" customHeight="1">
      <c r="A8" s="72">
        <v>1</v>
      </c>
      <c r="B8" s="70" t="s">
        <v>12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2" t="s">
        <v>13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14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15</v>
      </c>
      <c r="C14" s="64">
        <v>0</v>
      </c>
      <c r="D14" s="68"/>
      <c r="E14" s="64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16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17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18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19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21</v>
      </c>
      <c r="C22" s="50">
        <v>0</v>
      </c>
      <c r="D22" s="51"/>
      <c r="E22" s="5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60" t="s">
        <v>22</v>
      </c>
    </row>
    <row r="23" spans="1:10" ht="21" customHeight="1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>
      <c r="A24" s="35"/>
      <c r="B24" s="36" t="s">
        <v>23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2"/>
    </row>
    <row r="25" spans="1:10" ht="21" customHeight="1">
      <c r="A25" s="68">
        <v>5</v>
      </c>
      <c r="B25" s="81" t="s">
        <v>24</v>
      </c>
      <c r="C25" s="64">
        <v>0</v>
      </c>
      <c r="D25" s="64"/>
      <c r="E25" s="50">
        <f>C25*D25</f>
        <v>0</v>
      </c>
      <c r="F25" s="34">
        <v>92.6</v>
      </c>
      <c r="G25" s="34">
        <v>0</v>
      </c>
      <c r="H25" s="34">
        <v>92.6</v>
      </c>
      <c r="I25" s="113" t="s">
        <v>92</v>
      </c>
      <c r="J25" s="52" t="s">
        <v>25</v>
      </c>
    </row>
    <row r="26" spans="1:10" ht="21" customHeight="1">
      <c r="A26" s="73"/>
      <c r="B26" s="83"/>
      <c r="C26" s="67"/>
      <c r="D26" s="67"/>
      <c r="E26" s="50"/>
      <c r="F26" s="34">
        <v>0</v>
      </c>
      <c r="G26" s="34">
        <v>73.900000000000006</v>
      </c>
      <c r="H26" s="34">
        <v>73.900000000000006</v>
      </c>
      <c r="I26" s="113" t="s">
        <v>93</v>
      </c>
      <c r="J26" s="53"/>
    </row>
    <row r="27" spans="1:10" ht="21" customHeight="1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41"/>
      <c r="J27" s="53"/>
    </row>
    <row r="28" spans="1:10" ht="21" customHeight="1">
      <c r="A28" s="69"/>
      <c r="B28" s="82"/>
      <c r="C28" s="65"/>
      <c r="D28" s="65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s="27" customFormat="1" ht="21" customHeight="1">
      <c r="A29" s="35"/>
      <c r="B29" s="36" t="s">
        <v>26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92.6</v>
      </c>
      <c r="G29" s="37">
        <f>SUM(G25:G28)</f>
        <v>73.900000000000006</v>
      </c>
      <c r="H29" s="37">
        <f>SUM(H25:H28)</f>
        <v>166.5</v>
      </c>
      <c r="I29" s="42"/>
      <c r="J29" s="54"/>
    </row>
    <row r="30" spans="1:10" ht="21" customHeight="1">
      <c r="A30" s="72">
        <v>6</v>
      </c>
      <c r="B30" s="70" t="s">
        <v>27</v>
      </c>
      <c r="C30" s="50">
        <v>0</v>
      </c>
      <c r="D30" s="51"/>
      <c r="E30" s="5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2" t="s">
        <v>28</v>
      </c>
    </row>
    <row r="31" spans="1:10" ht="21" customHeight="1">
      <c r="A31" s="72"/>
      <c r="B31" s="70"/>
      <c r="C31" s="50"/>
      <c r="D31" s="51"/>
      <c r="E31" s="50"/>
      <c r="F31" s="34">
        <v>0</v>
      </c>
      <c r="G31" s="34">
        <v>0</v>
      </c>
      <c r="H31" s="34">
        <f t="shared" si="0"/>
        <v>0</v>
      </c>
      <c r="I31" s="41"/>
      <c r="J31" s="61"/>
    </row>
    <row r="32" spans="1:10" ht="21" customHeight="1">
      <c r="A32" s="72"/>
      <c r="B32" s="70"/>
      <c r="C32" s="50"/>
      <c r="D32" s="51"/>
      <c r="E32" s="50"/>
      <c r="F32" s="34">
        <v>0</v>
      </c>
      <c r="G32" s="34">
        <v>0</v>
      </c>
      <c r="H32" s="34">
        <f t="shared" si="0"/>
        <v>0</v>
      </c>
      <c r="I32" s="41"/>
      <c r="J32" s="61"/>
    </row>
    <row r="33" spans="1:10" ht="21" customHeight="1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s="27" customFormat="1" ht="21" customHeight="1">
      <c r="A34" s="35"/>
      <c r="B34" s="36" t="s">
        <v>29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2"/>
    </row>
    <row r="35" spans="1:10" ht="21" customHeight="1">
      <c r="A35" s="72">
        <v>7</v>
      </c>
      <c r="B35" s="70" t="s">
        <v>30</v>
      </c>
      <c r="C35" s="50">
        <v>0</v>
      </c>
      <c r="D35" s="51"/>
      <c r="E35" s="5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5"/>
    </row>
    <row r="36" spans="1:10" ht="21" customHeight="1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56"/>
    </row>
    <row r="37" spans="1:10" ht="21" customHeight="1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56"/>
    </row>
    <row r="38" spans="1:10" ht="21" customHeight="1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s="27" customFormat="1" ht="21" customHeight="1">
      <c r="A39" s="35"/>
      <c r="B39" s="36" t="s">
        <v>31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7"/>
    </row>
    <row r="40" spans="1:10" ht="21" customHeight="1">
      <c r="A40" s="72">
        <v>8</v>
      </c>
      <c r="B40" s="70" t="s">
        <v>32</v>
      </c>
      <c r="C40" s="50">
        <v>0</v>
      </c>
      <c r="D40" s="51"/>
      <c r="E40" s="5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60" t="s">
        <v>33</v>
      </c>
    </row>
    <row r="41" spans="1:10" ht="21" customHeight="1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>
      <c r="A42" s="35"/>
      <c r="B42" s="36" t="s">
        <v>34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2"/>
    </row>
    <row r="43" spans="1:10" ht="21" customHeight="1">
      <c r="A43" s="72">
        <v>9</v>
      </c>
      <c r="B43" s="70" t="s">
        <v>35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2" t="s">
        <v>36</v>
      </c>
    </row>
    <row r="44" spans="1:10" ht="21" customHeight="1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3"/>
    </row>
    <row r="45" spans="1:10" ht="21" customHeight="1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3"/>
    </row>
    <row r="46" spans="1:10" s="27" customFormat="1" ht="21" customHeight="1">
      <c r="A46" s="35"/>
      <c r="B46" s="36" t="s">
        <v>37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4"/>
    </row>
    <row r="47" spans="1:10" ht="21" customHeight="1">
      <c r="A47" s="68">
        <v>10</v>
      </c>
      <c r="B47" s="70" t="s">
        <v>38</v>
      </c>
      <c r="C47" s="50">
        <v>0</v>
      </c>
      <c r="D47" s="51"/>
      <c r="E47" s="5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5"/>
    </row>
    <row r="48" spans="1:10" ht="21" customHeight="1">
      <c r="A48" s="73"/>
      <c r="B48" s="70"/>
      <c r="C48" s="50"/>
      <c r="D48" s="51"/>
      <c r="E48" s="50"/>
      <c r="F48" s="34">
        <v>0</v>
      </c>
      <c r="G48" s="34">
        <v>0</v>
      </c>
      <c r="H48" s="34">
        <f t="shared" ref="H48:H53" si="16">F48+G48</f>
        <v>0</v>
      </c>
      <c r="I48" s="41"/>
      <c r="J48" s="56"/>
    </row>
    <row r="49" spans="1:10" ht="21" customHeight="1">
      <c r="A49" s="73"/>
      <c r="B49" s="70"/>
      <c r="C49" s="50"/>
      <c r="D49" s="51"/>
      <c r="E49" s="50"/>
      <c r="F49" s="34">
        <v>0</v>
      </c>
      <c r="G49" s="34">
        <v>0</v>
      </c>
      <c r="H49" s="34">
        <f t="shared" si="16"/>
        <v>0</v>
      </c>
      <c r="I49" s="41"/>
      <c r="J49" s="56"/>
    </row>
    <row r="50" spans="1:10" ht="21" customHeight="1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si="16"/>
        <v>0</v>
      </c>
      <c r="I50" s="41"/>
      <c r="J50" s="56"/>
    </row>
    <row r="51" spans="1:10" ht="21" customHeight="1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6"/>
        <v>0</v>
      </c>
      <c r="I51" s="41"/>
      <c r="J51" s="56"/>
    </row>
    <row r="52" spans="1:10" ht="21" customHeight="1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6"/>
        <v>0</v>
      </c>
      <c r="I52" s="41"/>
      <c r="J52" s="56"/>
    </row>
    <row r="53" spans="1:10" ht="21" customHeight="1">
      <c r="A53" s="69"/>
      <c r="B53" s="70"/>
      <c r="C53" s="50"/>
      <c r="D53" s="51"/>
      <c r="E53" s="50"/>
      <c r="F53" s="34">
        <v>0</v>
      </c>
      <c r="G53" s="34">
        <v>0</v>
      </c>
      <c r="H53" s="34">
        <f t="shared" si="16"/>
        <v>0</v>
      </c>
      <c r="I53" s="41"/>
      <c r="J53" s="56"/>
    </row>
    <row r="54" spans="1:10" s="27" customFormat="1" ht="21" customHeight="1">
      <c r="A54" s="35"/>
      <c r="B54" s="36" t="s">
        <v>39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57"/>
    </row>
    <row r="55" spans="1:10" ht="21" customHeight="1">
      <c r="A55" s="35"/>
      <c r="B55" s="36" t="s">
        <v>40</v>
      </c>
      <c r="C55" s="37">
        <f t="shared" ref="C55:H55" si="19">SUM(C54,C46,C42,C39,C34,C29,C24,C21,C16,C13)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92.6</v>
      </c>
      <c r="G55" s="37">
        <f t="shared" si="19"/>
        <v>73.900000000000006</v>
      </c>
      <c r="H55" s="37">
        <f t="shared" si="19"/>
        <v>166.5</v>
      </c>
      <c r="I55" s="42"/>
      <c r="J55" s="43"/>
    </row>
    <row r="59" spans="1:10" ht="21" customHeight="1">
      <c r="A59" s="78" t="s">
        <v>41</v>
      </c>
      <c r="B59" s="79"/>
      <c r="C59" s="80" t="s">
        <v>42</v>
      </c>
      <c r="D59" s="80"/>
      <c r="E59" s="80" t="s">
        <v>43</v>
      </c>
      <c r="F59" s="80"/>
      <c r="G59" s="80" t="s">
        <v>44</v>
      </c>
      <c r="H59" s="80"/>
      <c r="I59" s="44" t="s">
        <v>45</v>
      </c>
    </row>
    <row r="60" spans="1:10" ht="21" customHeight="1">
      <c r="A60" s="74">
        <f>E55</f>
        <v>0</v>
      </c>
      <c r="B60" s="66"/>
      <c r="C60" s="66">
        <f>H55</f>
        <v>166.5</v>
      </c>
      <c r="D60" s="66"/>
      <c r="E60" s="66">
        <f>F55</f>
        <v>92.6</v>
      </c>
      <c r="F60" s="66"/>
      <c r="G60" s="66">
        <f>G55</f>
        <v>73.900000000000006</v>
      </c>
      <c r="H60" s="66"/>
      <c r="I60" s="45">
        <f>A60-C60</f>
        <v>-166.5</v>
      </c>
    </row>
    <row r="62" spans="1:10" ht="21" customHeight="1">
      <c r="A62" s="38" t="s">
        <v>46</v>
      </c>
      <c r="B62" s="27"/>
      <c r="C62" s="39" t="s">
        <v>47</v>
      </c>
      <c r="D62" s="38"/>
      <c r="E62" s="38" t="s">
        <v>48</v>
      </c>
      <c r="F62" s="38"/>
      <c r="G62" s="38" t="s">
        <v>49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tabSelected="1" view="pageBreakPreview" topLeftCell="A6" zoomScaleSheetLayoutView="100" workbookViewId="0">
      <selection activeCell="K49" sqref="K4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50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51</v>
      </c>
      <c r="E5" s="5"/>
      <c r="F5" s="86" t="s">
        <v>52</v>
      </c>
      <c r="G5" s="86"/>
      <c r="H5" s="5" t="s">
        <v>53</v>
      </c>
      <c r="I5" s="4"/>
      <c r="J5" s="86" t="s">
        <v>81</v>
      </c>
      <c r="K5" s="87"/>
    </row>
    <row r="6" spans="2:11" ht="20" customHeight="1">
      <c r="B6" s="6"/>
      <c r="C6" s="7"/>
      <c r="D6" s="8" t="s">
        <v>54</v>
      </c>
      <c r="E6" s="8"/>
      <c r="F6" s="88" t="s">
        <v>86</v>
      </c>
      <c r="G6" s="88"/>
      <c r="H6" s="8" t="s">
        <v>55</v>
      </c>
      <c r="I6" s="7"/>
      <c r="J6" s="88" t="s">
        <v>56</v>
      </c>
      <c r="K6" s="89"/>
    </row>
    <row r="7" spans="2:11" ht="20" customHeight="1">
      <c r="B7" s="6"/>
      <c r="C7" s="7"/>
      <c r="D7" s="8" t="s">
        <v>57</v>
      </c>
      <c r="E7" s="8"/>
      <c r="F7" s="88" t="s">
        <v>87</v>
      </c>
      <c r="G7" s="88"/>
      <c r="H7" s="8" t="s">
        <v>58</v>
      </c>
      <c r="I7" s="7"/>
      <c r="J7" s="90" t="s">
        <v>88</v>
      </c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59</v>
      </c>
      <c r="I8" s="10"/>
      <c r="J8" s="96" t="s">
        <v>89</v>
      </c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60</v>
      </c>
      <c r="E10" s="91" t="s">
        <v>61</v>
      </c>
      <c r="F10" s="93"/>
      <c r="G10" s="15" t="s">
        <v>62</v>
      </c>
      <c r="H10" s="14" t="s">
        <v>63</v>
      </c>
      <c r="I10" s="91" t="s">
        <v>64</v>
      </c>
      <c r="J10" s="93"/>
      <c r="K10" s="15" t="s">
        <v>65</v>
      </c>
    </row>
    <row r="11" spans="2:11" ht="20" customHeight="1">
      <c r="B11" s="102">
        <v>1</v>
      </c>
      <c r="C11" s="103"/>
      <c r="D11" s="104" t="s">
        <v>66</v>
      </c>
      <c r="E11" s="107" t="s">
        <v>67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68</v>
      </c>
      <c r="F15" s="108"/>
      <c r="G15" s="16">
        <v>157.93</v>
      </c>
      <c r="H15" s="16">
        <v>157.93</v>
      </c>
      <c r="I15" s="100">
        <v>0</v>
      </c>
      <c r="J15" s="101"/>
      <c r="K15" s="21" t="s">
        <v>90</v>
      </c>
    </row>
    <row r="16" spans="2:11" ht="20" customHeight="1">
      <c r="B16" s="48"/>
      <c r="C16" s="49"/>
      <c r="D16" s="105"/>
      <c r="E16" s="109"/>
      <c r="F16" s="110"/>
      <c r="G16" s="16">
        <v>90.72</v>
      </c>
      <c r="H16" s="16">
        <v>90.72</v>
      </c>
      <c r="I16" s="46"/>
      <c r="J16" s="47">
        <v>0</v>
      </c>
      <c r="K16" s="21" t="s">
        <v>90</v>
      </c>
    </row>
    <row r="17" spans="2:11" ht="20" customHeight="1">
      <c r="B17" s="48"/>
      <c r="C17" s="49"/>
      <c r="D17" s="105"/>
      <c r="E17" s="109"/>
      <c r="F17" s="110"/>
      <c r="G17" s="16">
        <v>5</v>
      </c>
      <c r="H17" s="16">
        <v>5</v>
      </c>
      <c r="I17" s="46"/>
      <c r="J17" s="47">
        <v>0</v>
      </c>
      <c r="K17" s="21" t="s">
        <v>95</v>
      </c>
    </row>
    <row r="18" spans="2:11" ht="20" customHeight="1">
      <c r="B18" s="48"/>
      <c r="C18" s="49"/>
      <c r="D18" s="105"/>
      <c r="E18" s="109"/>
      <c r="F18" s="110"/>
      <c r="G18" s="16">
        <v>97.3</v>
      </c>
      <c r="H18" s="16">
        <v>97.3</v>
      </c>
      <c r="I18" s="46"/>
      <c r="J18" s="47">
        <v>0</v>
      </c>
      <c r="K18" s="21" t="s">
        <v>96</v>
      </c>
    </row>
    <row r="19" spans="2:11" ht="20" customHeight="1">
      <c r="B19" s="48"/>
      <c r="C19" s="49"/>
      <c r="D19" s="105"/>
      <c r="E19" s="109"/>
      <c r="F19" s="110"/>
      <c r="G19" s="16">
        <v>88</v>
      </c>
      <c r="H19" s="16">
        <v>88</v>
      </c>
      <c r="I19" s="46"/>
      <c r="J19" s="47">
        <v>0</v>
      </c>
      <c r="K19" s="21" t="s">
        <v>97</v>
      </c>
    </row>
    <row r="20" spans="2:11" ht="20" customHeight="1">
      <c r="B20" s="48"/>
      <c r="C20" s="49"/>
      <c r="D20" s="105"/>
      <c r="E20" s="111"/>
      <c r="F20" s="112"/>
      <c r="G20" s="16">
        <v>36</v>
      </c>
      <c r="H20" s="16">
        <v>36</v>
      </c>
      <c r="I20" s="46"/>
      <c r="J20" s="47">
        <v>0</v>
      </c>
      <c r="K20" s="21" t="s">
        <v>98</v>
      </c>
    </row>
    <row r="21" spans="2:11" ht="20" customHeight="1">
      <c r="B21" s="102">
        <v>3</v>
      </c>
      <c r="C21" s="103"/>
      <c r="D21" s="105"/>
      <c r="E21" s="107" t="s">
        <v>69</v>
      </c>
      <c r="F21" s="108"/>
      <c r="G21" s="16"/>
      <c r="H21" s="16"/>
      <c r="I21" s="100"/>
      <c r="J21" s="101"/>
      <c r="K21" s="21"/>
    </row>
    <row r="22" spans="2:11" ht="20" customHeight="1">
      <c r="B22" s="48"/>
      <c r="C22" s="49"/>
      <c r="D22" s="105"/>
      <c r="E22" s="111"/>
      <c r="F22" s="112"/>
      <c r="G22" s="16"/>
      <c r="H22" s="16"/>
      <c r="I22" s="46"/>
      <c r="J22" s="47"/>
      <c r="K22" s="21"/>
    </row>
    <row r="23" spans="2:11" ht="20" customHeight="1">
      <c r="B23" s="48"/>
      <c r="C23" s="49"/>
      <c r="D23" s="105"/>
      <c r="E23" s="107" t="s">
        <v>70</v>
      </c>
      <c r="F23" s="108"/>
      <c r="G23" s="16">
        <v>59</v>
      </c>
      <c r="H23" s="16">
        <v>59</v>
      </c>
      <c r="I23" s="46"/>
      <c r="J23" s="47">
        <v>0</v>
      </c>
      <c r="K23" s="21" t="s">
        <v>94</v>
      </c>
    </row>
    <row r="24" spans="2:11" ht="20" customHeight="1">
      <c r="B24" s="48"/>
      <c r="C24" s="49"/>
      <c r="D24" s="105"/>
      <c r="E24" s="109"/>
      <c r="F24" s="110"/>
      <c r="G24" s="16">
        <v>103.73</v>
      </c>
      <c r="H24" s="16">
        <v>0</v>
      </c>
      <c r="I24" s="46"/>
      <c r="J24" s="47">
        <v>103.73</v>
      </c>
      <c r="K24" s="21" t="s">
        <v>91</v>
      </c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48"/>
      <c r="C26" s="49"/>
      <c r="D26" s="105"/>
      <c r="E26" s="109"/>
      <c r="F26" s="110"/>
      <c r="G26" s="16"/>
      <c r="H26" s="16"/>
      <c r="I26" s="46"/>
      <c r="J26" s="47"/>
      <c r="K26" s="21"/>
    </row>
    <row r="27" spans="2:11" ht="20" customHeight="1">
      <c r="B27" s="102">
        <v>4</v>
      </c>
      <c r="C27" s="103"/>
      <c r="D27" s="105"/>
      <c r="E27" s="111"/>
      <c r="F27" s="112"/>
      <c r="G27" s="16"/>
      <c r="H27" s="16"/>
      <c r="I27" s="100"/>
      <c r="J27" s="101"/>
      <c r="K27" s="21"/>
    </row>
    <row r="28" spans="2:11" ht="20" customHeight="1">
      <c r="B28" s="102">
        <v>5</v>
      </c>
      <c r="C28" s="103"/>
      <c r="D28" s="104" t="s">
        <v>38</v>
      </c>
      <c r="E28" s="98" t="s">
        <v>82</v>
      </c>
      <c r="F28" s="98"/>
      <c r="G28" s="16"/>
      <c r="H28" s="16"/>
      <c r="I28" s="100"/>
      <c r="J28" s="101"/>
      <c r="K28" s="21"/>
    </row>
    <row r="29" spans="2:11" ht="20" customHeight="1">
      <c r="B29" s="102">
        <v>6</v>
      </c>
      <c r="C29" s="103"/>
      <c r="D29" s="105"/>
      <c r="E29" s="98"/>
      <c r="F29" s="98"/>
      <c r="G29" s="16"/>
      <c r="H29" s="16"/>
      <c r="I29" s="100"/>
      <c r="J29" s="101"/>
      <c r="K29" s="21"/>
    </row>
    <row r="30" spans="2:11" ht="20" customHeight="1">
      <c r="B30" s="102">
        <v>7</v>
      </c>
      <c r="C30" s="103"/>
      <c r="D30" s="106"/>
      <c r="E30" s="98"/>
      <c r="F30" s="98"/>
      <c r="G30" s="16"/>
      <c r="H30" s="16"/>
      <c r="I30" s="100"/>
      <c r="J30" s="101"/>
      <c r="K30" s="21"/>
    </row>
    <row r="31" spans="2:11" ht="20" customHeight="1">
      <c r="B31" s="91" t="s">
        <v>40</v>
      </c>
      <c r="C31" s="92"/>
      <c r="D31" s="92"/>
      <c r="E31" s="92"/>
      <c r="F31" s="93"/>
      <c r="G31" s="17">
        <f>SUM(G11:G30)</f>
        <v>637.68000000000006</v>
      </c>
      <c r="H31" s="17">
        <f>SUM(H11:H30)</f>
        <v>533.95000000000005</v>
      </c>
      <c r="I31" s="94">
        <f>SUM(I11:J30)</f>
        <v>103.73</v>
      </c>
      <c r="J31" s="95"/>
      <c r="K31" s="22"/>
    </row>
    <row r="32" spans="2:11" ht="20" customHeight="1">
      <c r="B32" s="7"/>
      <c r="C32" s="7"/>
      <c r="D32" s="7"/>
      <c r="E32" s="7"/>
      <c r="F32" s="7"/>
      <c r="G32" s="7"/>
      <c r="H32" s="7"/>
      <c r="I32" s="7"/>
      <c r="J32" s="23"/>
      <c r="K32" s="7"/>
    </row>
    <row r="33" spans="1:11" ht="20" customHeight="1">
      <c r="B33" s="84" t="s">
        <v>63</v>
      </c>
      <c r="C33" s="84"/>
      <c r="D33" s="84"/>
      <c r="E33" s="84"/>
      <c r="F33" s="84"/>
      <c r="G33" s="84" t="s">
        <v>71</v>
      </c>
      <c r="H33" s="84"/>
      <c r="I33" s="84"/>
      <c r="J33" s="84"/>
      <c r="K33" s="15" t="s">
        <v>72</v>
      </c>
    </row>
    <row r="34" spans="1:11" ht="20" customHeight="1">
      <c r="B34" s="85">
        <f>H31</f>
        <v>533.95000000000005</v>
      </c>
      <c r="C34" s="85"/>
      <c r="D34" s="85"/>
      <c r="E34" s="85"/>
      <c r="F34" s="85"/>
      <c r="G34" s="85">
        <f>I31</f>
        <v>103.73</v>
      </c>
      <c r="H34" s="85"/>
      <c r="I34" s="85"/>
      <c r="J34" s="85"/>
      <c r="K34" s="24">
        <f>SUM(B34:J34)</f>
        <v>637.68000000000006</v>
      </c>
    </row>
    <row r="35" spans="1:11" ht="20" customHeight="1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20" customHeight="1">
      <c r="B36" s="7" t="s">
        <v>73</v>
      </c>
      <c r="C36" s="7"/>
      <c r="D36" s="7" t="s">
        <v>74</v>
      </c>
      <c r="E36" s="7"/>
      <c r="F36" s="7" t="s">
        <v>47</v>
      </c>
      <c r="G36" s="7" t="s">
        <v>75</v>
      </c>
      <c r="H36" s="7"/>
      <c r="I36" s="7"/>
      <c r="J36" s="7" t="s">
        <v>49</v>
      </c>
      <c r="K36" s="7"/>
    </row>
    <row r="39" spans="1:11" ht="17">
      <c r="A39" s="75" t="s">
        <v>76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1" spans="1:11" ht="20" customHeight="1">
      <c r="B41" s="3"/>
      <c r="C41" s="4"/>
      <c r="D41" s="5" t="s">
        <v>51</v>
      </c>
      <c r="E41" s="5"/>
      <c r="F41" s="86" t="str">
        <f>F5</f>
        <v>郭燕雷</v>
      </c>
      <c r="G41" s="86"/>
      <c r="H41" s="5" t="s">
        <v>53</v>
      </c>
      <c r="I41" s="4"/>
      <c r="J41" s="86" t="str">
        <f>J5</f>
        <v>经理</v>
      </c>
      <c r="K41" s="87"/>
    </row>
    <row r="42" spans="1:11" ht="20" customHeight="1">
      <c r="B42" s="6"/>
      <c r="C42" s="7"/>
      <c r="D42" s="8" t="s">
        <v>54</v>
      </c>
      <c r="E42" s="8"/>
      <c r="F42" s="88" t="s">
        <v>86</v>
      </c>
      <c r="G42" s="88"/>
      <c r="H42" s="8" t="s">
        <v>55</v>
      </c>
      <c r="I42" s="7"/>
      <c r="J42" s="88" t="s">
        <v>99</v>
      </c>
      <c r="K42" s="89"/>
    </row>
    <row r="43" spans="1:11" ht="20" customHeight="1">
      <c r="B43" s="6"/>
      <c r="C43" s="7"/>
      <c r="D43" s="8" t="s">
        <v>57</v>
      </c>
      <c r="E43" s="8"/>
      <c r="F43" s="88" t="s">
        <v>87</v>
      </c>
      <c r="G43" s="88"/>
      <c r="H43" s="8" t="s">
        <v>58</v>
      </c>
      <c r="I43" s="7"/>
      <c r="J43" s="90" t="s">
        <v>88</v>
      </c>
      <c r="K43" s="89"/>
    </row>
    <row r="44" spans="1:11" ht="20" customHeight="1">
      <c r="B44" s="9"/>
      <c r="C44" s="10"/>
      <c r="D44" s="11"/>
      <c r="E44" s="11"/>
      <c r="F44" s="12"/>
      <c r="G44" s="12"/>
      <c r="H44" s="11" t="s">
        <v>59</v>
      </c>
      <c r="I44" s="10"/>
      <c r="J44" s="96" t="s">
        <v>89</v>
      </c>
      <c r="K44" s="97"/>
    </row>
    <row r="45" spans="1:11" ht="20" customHeight="1"/>
    <row r="46" spans="1:11" ht="20" customHeight="1">
      <c r="B46" s="98"/>
      <c r="C46" s="98"/>
      <c r="D46" s="18" t="s">
        <v>77</v>
      </c>
      <c r="E46" s="98" t="s">
        <v>78</v>
      </c>
      <c r="F46" s="98"/>
      <c r="G46" s="16" t="s">
        <v>79</v>
      </c>
      <c r="H46" s="16" t="s">
        <v>80</v>
      </c>
      <c r="I46" s="99" t="s">
        <v>40</v>
      </c>
      <c r="J46" s="99"/>
      <c r="K46" s="25" t="s">
        <v>65</v>
      </c>
    </row>
    <row r="47" spans="1:11" ht="20" customHeight="1">
      <c r="B47" s="98">
        <v>1</v>
      </c>
      <c r="C47" s="98"/>
      <c r="D47" s="19" t="s">
        <v>100</v>
      </c>
      <c r="E47" s="98" t="s">
        <v>101</v>
      </c>
      <c r="F47" s="98"/>
      <c r="G47" s="16">
        <v>100</v>
      </c>
      <c r="H47" s="16">
        <v>2</v>
      </c>
      <c r="I47" s="100">
        <v>200</v>
      </c>
      <c r="J47" s="101"/>
      <c r="K47" s="26"/>
    </row>
    <row r="48" spans="1:11" ht="20" customHeight="1">
      <c r="B48" s="98">
        <v>2</v>
      </c>
      <c r="C48" s="98"/>
      <c r="D48" s="19" t="s">
        <v>100</v>
      </c>
      <c r="E48" s="98">
        <v>9.6999999999999993</v>
      </c>
      <c r="F48" s="98"/>
      <c r="G48" s="16">
        <v>200</v>
      </c>
      <c r="H48" s="16">
        <v>1</v>
      </c>
      <c r="I48" s="100">
        <v>200</v>
      </c>
      <c r="J48" s="101"/>
      <c r="K48" s="26"/>
    </row>
    <row r="49" spans="2:11" ht="20" customHeight="1">
      <c r="B49" s="91" t="s">
        <v>40</v>
      </c>
      <c r="C49" s="92"/>
      <c r="D49" s="92"/>
      <c r="E49" s="92"/>
      <c r="F49" s="93"/>
      <c r="G49" s="17"/>
      <c r="H49" s="17">
        <f>SUM(H32:H48)</f>
        <v>3</v>
      </c>
      <c r="I49" s="94">
        <f>SUM(I47:J48)</f>
        <v>400</v>
      </c>
      <c r="J49" s="95"/>
      <c r="K49" s="22"/>
    </row>
    <row r="50" spans="2:11" ht="20" customHeight="1">
      <c r="B50" s="7" t="s">
        <v>73</v>
      </c>
      <c r="C50" s="7"/>
      <c r="D50" s="7"/>
      <c r="E50" s="7"/>
      <c r="F50" s="7" t="s">
        <v>47</v>
      </c>
      <c r="G50" s="7" t="s">
        <v>75</v>
      </c>
      <c r="H50" s="7"/>
      <c r="I50" s="7"/>
      <c r="J50" s="7" t="s">
        <v>49</v>
      </c>
      <c r="K50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1:C21"/>
    <mergeCell ref="I21:J21"/>
    <mergeCell ref="B27:C27"/>
    <mergeCell ref="I27:J27"/>
    <mergeCell ref="D11:D27"/>
    <mergeCell ref="B11:C11"/>
    <mergeCell ref="I11:J11"/>
    <mergeCell ref="B15:C15"/>
    <mergeCell ref="I15:J15"/>
    <mergeCell ref="E23:F27"/>
    <mergeCell ref="E21:F22"/>
    <mergeCell ref="E15:F20"/>
    <mergeCell ref="E11:F14"/>
    <mergeCell ref="B30:C30"/>
    <mergeCell ref="E30:F30"/>
    <mergeCell ref="I30:J30"/>
    <mergeCell ref="B31:F31"/>
    <mergeCell ref="I31:J31"/>
    <mergeCell ref="D28:D30"/>
    <mergeCell ref="B28:C28"/>
    <mergeCell ref="E28:F28"/>
    <mergeCell ref="I28:J28"/>
    <mergeCell ref="B29:C29"/>
    <mergeCell ref="E29:F29"/>
    <mergeCell ref="I29:J29"/>
    <mergeCell ref="B49:F49"/>
    <mergeCell ref="I49:J49"/>
    <mergeCell ref="J44:K44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F41:G41"/>
    <mergeCell ref="J41:K41"/>
    <mergeCell ref="F42:G42"/>
    <mergeCell ref="J42:K42"/>
    <mergeCell ref="F43:G43"/>
    <mergeCell ref="J43:K43"/>
    <mergeCell ref="B33:F33"/>
    <mergeCell ref="G33:J33"/>
    <mergeCell ref="B34:F34"/>
    <mergeCell ref="G34:J34"/>
    <mergeCell ref="A39:K39"/>
  </mergeCells>
  <phoneticPr fontId="12" type="noConversion"/>
  <pageMargins left="0.69930555555555596" right="0.69930555555555596" top="0.75" bottom="0.75" header="0.3" footer="0.3"/>
  <pageSetup paperSize="9" scale="76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2024-09-19T08:08:49Z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