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785"/>
  </bookViews>
  <sheets>
    <sheet name="澳大利亚" sheetId="16" r:id="rId1"/>
  </sheets>
  <calcPr calcId="144525"/>
</workbook>
</file>

<file path=xl/calcChain.xml><?xml version="1.0" encoding="utf-8"?>
<calcChain xmlns="http://schemas.openxmlformats.org/spreadsheetml/2006/main">
  <c r="H33" i="16" l="1"/>
  <c r="H46" i="16" l="1"/>
  <c r="H45" i="16"/>
  <c r="H44" i="16"/>
  <c r="H43" i="16"/>
  <c r="H42" i="16"/>
  <c r="H41" i="16"/>
  <c r="H39" i="16"/>
  <c r="H38" i="16"/>
  <c r="H40" i="16" s="1"/>
  <c r="H36" i="16"/>
  <c r="H35" i="16"/>
  <c r="H32" i="16"/>
  <c r="H31" i="16"/>
  <c r="H30" i="16"/>
  <c r="H29" i="16"/>
  <c r="H28" i="16"/>
  <c r="H26" i="16"/>
  <c r="H25" i="16"/>
  <c r="H23" i="16"/>
  <c r="H22" i="16"/>
  <c r="H21" i="16"/>
  <c r="H20" i="16"/>
  <c r="H19" i="16"/>
  <c r="H17" i="16"/>
  <c r="H16" i="16"/>
  <c r="H14" i="16"/>
  <c r="H15" i="16" s="1"/>
  <c r="H24" i="16" l="1"/>
  <c r="H27" i="16"/>
  <c r="H47" i="16"/>
  <c r="H37" i="16"/>
  <c r="H18" i="16"/>
  <c r="H34" i="16"/>
  <c r="H49" i="16" l="1"/>
  <c r="H48" i="16"/>
  <c r="H50" i="16" s="1"/>
  <c r="H51" i="16" s="1"/>
  <c r="F11" i="16" l="1"/>
</calcChain>
</file>

<file path=xl/sharedStrings.xml><?xml version="1.0" encoding="utf-8"?>
<sst xmlns="http://schemas.openxmlformats.org/spreadsheetml/2006/main" count="129" uniqueCount="88">
  <si>
    <t>预   算   书</t>
  </si>
  <si>
    <t>致：丰田汽车（中国）投资有限公司</t>
  </si>
  <si>
    <t>报价有效期限： 发送日起1个月内</t>
  </si>
  <si>
    <t xml:space="preserve">              以下内容请仔细查阅。对于贵部的疑问及请求，我们将作全面周至的解答和服务。</t>
  </si>
  <si>
    <t>件　　　 名：</t>
  </si>
  <si>
    <t>合 計 金 額：</t>
  </si>
  <si>
    <t>通用货币＝人民币</t>
  </si>
  <si>
    <t>项目</t>
  </si>
  <si>
    <t>内容</t>
  </si>
  <si>
    <t>人民币单价</t>
  </si>
  <si>
    <t>单位</t>
  </si>
  <si>
    <t>数量</t>
  </si>
  <si>
    <t>小计</t>
  </si>
  <si>
    <t>描述</t>
  </si>
  <si>
    <t>国内集合</t>
  </si>
  <si>
    <t>酒店</t>
  </si>
  <si>
    <t>会场</t>
  </si>
  <si>
    <t>元/场</t>
  </si>
  <si>
    <t>Total小计</t>
  </si>
  <si>
    <t>机票</t>
  </si>
  <si>
    <t>境外段</t>
  </si>
  <si>
    <t>元/人</t>
  </si>
  <si>
    <t>44客人+1领队（以实际出票为准）</t>
  </si>
  <si>
    <t>国内段</t>
  </si>
  <si>
    <t>全国各地往返北京机票</t>
  </si>
  <si>
    <t>以实际为准</t>
  </si>
  <si>
    <t>境外酒店</t>
  </si>
  <si>
    <t>D1</t>
  </si>
  <si>
    <t>元/间</t>
  </si>
  <si>
    <t>D2</t>
  </si>
  <si>
    <t>D3</t>
  </si>
  <si>
    <t>D4</t>
  </si>
  <si>
    <t>D5</t>
  </si>
  <si>
    <t>用餐</t>
  </si>
  <si>
    <t>境外</t>
  </si>
  <si>
    <t>午餐正餐</t>
  </si>
  <si>
    <t>晚餐正餐</t>
  </si>
  <si>
    <t>境外5顿晚餐（包含特色餐）</t>
  </si>
  <si>
    <t>用车</t>
  </si>
  <si>
    <t>54座大巴</t>
  </si>
  <si>
    <t>元/车</t>
  </si>
  <si>
    <t>6日*1辆车</t>
  </si>
  <si>
    <t>研修</t>
  </si>
  <si>
    <t>旅游</t>
  </si>
  <si>
    <t>导游</t>
  </si>
  <si>
    <t>导游(含工资&amp;小费&amp;用餐)</t>
  </si>
  <si>
    <t>元/天</t>
  </si>
  <si>
    <r>
      <rPr>
        <sz val="10.5"/>
        <color indexed="8"/>
        <rFont val="宋体"/>
        <charset val="134"/>
      </rPr>
      <t xml:space="preserve">导游 </t>
    </r>
    <r>
      <rPr>
        <sz val="10.5"/>
        <color indexed="8"/>
        <rFont val="宋体"/>
        <charset val="134"/>
      </rPr>
      <t xml:space="preserve">1名 </t>
    </r>
  </si>
  <si>
    <t>司机</t>
  </si>
  <si>
    <t>司机(含工资&amp;小费&amp;用餐)</t>
  </si>
  <si>
    <t xml:space="preserve">司机 1名 </t>
  </si>
  <si>
    <t>领队</t>
  </si>
  <si>
    <t>工资</t>
  </si>
  <si>
    <t>领队工资</t>
  </si>
  <si>
    <t>住宿+餐+交通</t>
  </si>
  <si>
    <t>其他</t>
  </si>
  <si>
    <t>签证费</t>
  </si>
  <si>
    <t>保险</t>
  </si>
  <si>
    <t>意外保险费</t>
  </si>
  <si>
    <t>WIFI租赁</t>
  </si>
  <si>
    <t>元/份</t>
  </si>
  <si>
    <t>7天*22台</t>
  </si>
  <si>
    <t>横幅</t>
  </si>
  <si>
    <t>集体合影水晶相框</t>
  </si>
  <si>
    <t>纯净水</t>
  </si>
  <si>
    <t>7天用水</t>
  </si>
  <si>
    <t>合计</t>
  </si>
  <si>
    <t>服务费</t>
  </si>
  <si>
    <t>税</t>
  </si>
  <si>
    <t>全款的6%（增值税普通发票）</t>
  </si>
  <si>
    <t>共计</t>
  </si>
  <si>
    <t>墨尔本（两人一间）</t>
  </si>
  <si>
    <t>Crown Metropol Melbourne或同级</t>
  </si>
  <si>
    <t>悉尼（两人一间）</t>
  </si>
  <si>
    <t>Hilton Sydney或同级</t>
  </si>
  <si>
    <t>境外5顿午餐</t>
  </si>
  <si>
    <t>歌剧院</t>
  </si>
  <si>
    <t>澳洲境内</t>
  </si>
  <si>
    <t>签证费（个人旅游签证）</t>
  </si>
  <si>
    <t>签证</t>
  </si>
  <si>
    <t>7天*1人</t>
    <phoneticPr fontId="19" type="noConversion"/>
  </si>
  <si>
    <t>2018年度优秀经销商奖励研修-澳大利亚</t>
    <phoneticPr fontId="19" type="noConversion"/>
  </si>
  <si>
    <t>总费用(除领队费用）的7.2%</t>
    <phoneticPr fontId="19" type="noConversion"/>
  </si>
  <si>
    <t>咖啡学校研修</t>
    <phoneticPr fontId="19" type="noConversion"/>
  </si>
  <si>
    <t>思恩博温大学研修</t>
    <phoneticPr fontId="19" type="noConversion"/>
  </si>
  <si>
    <t>Royale Limousines车行研修</t>
    <phoneticPr fontId="19" type="noConversion"/>
  </si>
  <si>
    <t>维多利亚国家美术馆研修</t>
    <phoneticPr fontId="19" type="noConversion"/>
  </si>
  <si>
    <t>上海往返经济舱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</si>
</sst>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0.00_ "/>
    <numFmt numFmtId="178" formatCode="\¥#,##0;[Red]\¥\-#,##0"/>
    <numFmt numFmtId="179" formatCode="\¥#,##0_);[Red]\(\¥#,##0\)"/>
  </numFmts>
  <fonts count="20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1"/>
      <color indexed="9"/>
      <name val="华文细黑"/>
      <charset val="134"/>
    </font>
    <font>
      <sz val="11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u/>
      <sz val="11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1"/>
      <color indexed="9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b/>
      <sz val="10.5"/>
      <color indexed="9"/>
      <name val="宋体"/>
      <charset val="134"/>
    </font>
    <font>
      <sz val="10.5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name val="ＭＳ Ｐゴシック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horizontal="justify" vertical="justify" textRotation="127" wrapText="1"/>
      <protection hidden="1"/>
    </xf>
    <xf numFmtId="0" fontId="15" fillId="0" borderId="0">
      <alignment horizontal="justify" vertical="justify" textRotation="127" wrapText="1"/>
      <protection hidden="1"/>
    </xf>
    <xf numFmtId="0" fontId="17" fillId="0" borderId="0">
      <alignment vertical="center"/>
    </xf>
    <xf numFmtId="0" fontId="17" fillId="0" borderId="0"/>
    <xf numFmtId="0" fontId="14" fillId="0" borderId="0"/>
    <xf numFmtId="0" fontId="18" fillId="0" borderId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8" applyFont="1" applyProtection="1">
      <alignment vertical="center"/>
      <protection hidden="1"/>
    </xf>
    <xf numFmtId="0" fontId="2" fillId="0" borderId="0" xfId="8" applyFont="1" applyProtection="1">
      <alignment vertical="center"/>
      <protection hidden="1"/>
    </xf>
    <xf numFmtId="0" fontId="2" fillId="0" borderId="0" xfId="8" applyFont="1" applyFill="1" applyProtection="1">
      <alignment vertical="center"/>
      <protection hidden="1"/>
    </xf>
    <xf numFmtId="0" fontId="2" fillId="2" borderId="0" xfId="8" applyFont="1" applyFill="1" applyProtection="1">
      <alignment vertical="center"/>
      <protection hidden="1"/>
    </xf>
    <xf numFmtId="0" fontId="1" fillId="2" borderId="0" xfId="8" applyFont="1" applyFill="1" applyProtection="1">
      <alignment vertical="center"/>
      <protection hidden="1"/>
    </xf>
    <xf numFmtId="0" fontId="1" fillId="2" borderId="0" xfId="4" applyFont="1" applyFill="1" applyProtection="1">
      <alignment vertical="center"/>
      <protection hidden="1"/>
    </xf>
    <xf numFmtId="0" fontId="3" fillId="0" borderId="0" xfId="8" applyFont="1" applyProtection="1">
      <alignment vertical="center"/>
      <protection hidden="1"/>
    </xf>
    <xf numFmtId="0" fontId="3" fillId="0" borderId="0" xfId="8" applyFont="1" applyAlignment="1" applyProtection="1">
      <alignment horizontal="left" vertical="center"/>
      <protection hidden="1"/>
    </xf>
    <xf numFmtId="176" fontId="3" fillId="0" borderId="0" xfId="8" applyNumberFormat="1" applyFont="1" applyAlignment="1" applyProtection="1">
      <alignment horizontal="right"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5" fillId="0" borderId="0" xfId="3" applyFont="1" applyBorder="1" applyAlignment="1" applyProtection="1"/>
    <xf numFmtId="0" fontId="5" fillId="0" borderId="0" xfId="3" applyNumberFormat="1" applyFont="1" applyBorder="1" applyAlignment="1" applyProtection="1"/>
    <xf numFmtId="38" fontId="5" fillId="0" borderId="0" xfId="9" applyNumberFormat="1" applyFont="1" applyAlignment="1">
      <alignment horizontal="center"/>
    </xf>
    <xf numFmtId="0" fontId="6" fillId="0" borderId="0" xfId="3" applyFont="1" applyFill="1" applyBorder="1" applyAlignment="1" applyProtection="1">
      <alignment horizontal="left"/>
    </xf>
    <xf numFmtId="0" fontId="5" fillId="0" borderId="0" xfId="3" applyFont="1" applyBorder="1" applyAlignment="1" applyProtection="1">
      <alignment horizontal="left"/>
    </xf>
    <xf numFmtId="0" fontId="5" fillId="0" borderId="1" xfId="3" applyFont="1" applyBorder="1" applyAlignment="1" applyProtection="1"/>
    <xf numFmtId="38" fontId="5" fillId="0" borderId="0" xfId="9" applyNumberFormat="1" applyFont="1" applyAlignment="1"/>
    <xf numFmtId="0" fontId="5" fillId="0" borderId="0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left"/>
    </xf>
    <xf numFmtId="0" fontId="7" fillId="0" borderId="1" xfId="3" applyFont="1" applyBorder="1" applyAlignment="1" applyProtection="1">
      <alignment horizontal="center"/>
    </xf>
    <xf numFmtId="0" fontId="9" fillId="3" borderId="3" xfId="8" applyFont="1" applyFill="1" applyBorder="1" applyAlignment="1" applyProtection="1">
      <alignment horizontal="center" vertical="center" wrapText="1"/>
      <protection hidden="1"/>
    </xf>
    <xf numFmtId="176" fontId="9" fillId="3" borderId="6" xfId="8" applyNumberFormat="1" applyFont="1" applyFill="1" applyBorder="1" applyAlignment="1" applyProtection="1">
      <alignment horizontal="center" vertical="center" wrapText="1"/>
      <protection hidden="1"/>
    </xf>
    <xf numFmtId="0" fontId="9" fillId="3" borderId="6" xfId="8" applyFont="1" applyFill="1" applyBorder="1" applyAlignment="1" applyProtection="1">
      <alignment horizontal="center" vertical="center" wrapText="1"/>
      <protection hidden="1"/>
    </xf>
    <xf numFmtId="176" fontId="9" fillId="3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7" xfId="8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left" vertical="center" wrapText="1"/>
      <protection hidden="1"/>
    </xf>
    <xf numFmtId="176" fontId="10" fillId="0" borderId="6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center" vertical="center" wrapText="1"/>
      <protection hidden="1"/>
    </xf>
    <xf numFmtId="176" fontId="11" fillId="4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8" applyFont="1" applyFill="1" applyBorder="1" applyAlignment="1" applyProtection="1">
      <alignment horizontal="left" vertical="center" wrapText="1"/>
      <protection hidden="1"/>
    </xf>
    <xf numFmtId="176" fontId="10" fillId="2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left" vertical="center" wrapText="1"/>
      <protection hidden="1"/>
    </xf>
    <xf numFmtId="176" fontId="10" fillId="4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0" borderId="6" xfId="8" applyFont="1" applyFill="1" applyBorder="1" applyAlignment="1" applyProtection="1">
      <alignment horizontal="center" vertical="center" wrapText="1"/>
      <protection hidden="1"/>
    </xf>
    <xf numFmtId="0" fontId="10" fillId="0" borderId="6" xfId="8" applyFont="1" applyFill="1" applyBorder="1" applyAlignment="1" applyProtection="1">
      <alignment horizontal="left" vertical="center" wrapText="1"/>
      <protection hidden="1"/>
    </xf>
    <xf numFmtId="176" fontId="10" fillId="2" borderId="3" xfId="8" applyNumberFormat="1" applyFont="1" applyFill="1" applyBorder="1" applyAlignment="1" applyProtection="1">
      <alignment horizontal="right" vertical="center" wrapText="1"/>
      <protection hidden="1"/>
    </xf>
    <xf numFmtId="176" fontId="11" fillId="2" borderId="3" xfId="8" applyNumberFormat="1" applyFont="1" applyFill="1" applyBorder="1" applyAlignment="1" applyProtection="1">
      <alignment horizontal="right" vertical="center" wrapText="1"/>
      <protection hidden="1"/>
    </xf>
    <xf numFmtId="176" fontId="10" fillId="2" borderId="10" xfId="8" applyNumberFormat="1" applyFont="1" applyFill="1" applyBorder="1" applyAlignment="1" applyProtection="1">
      <alignment horizontal="right" vertical="center" wrapText="1"/>
      <protection hidden="1"/>
    </xf>
    <xf numFmtId="176" fontId="11" fillId="2" borderId="6" xfId="8" applyNumberFormat="1" applyFont="1" applyFill="1" applyBorder="1" applyAlignment="1" applyProtection="1">
      <alignment horizontal="right" vertical="center" wrapText="1"/>
      <protection hidden="1"/>
    </xf>
    <xf numFmtId="0" fontId="11" fillId="2" borderId="6" xfId="4" applyFont="1" applyFill="1" applyBorder="1" applyAlignment="1" applyProtection="1">
      <alignment horizontal="center" vertical="center" wrapText="1"/>
      <protection hidden="1"/>
    </xf>
    <xf numFmtId="176" fontId="11" fillId="2" borderId="6" xfId="4" applyNumberFormat="1" applyFont="1" applyFill="1" applyBorder="1" applyAlignment="1" applyProtection="1">
      <alignment horizontal="right" vertical="center" wrapText="1"/>
      <protection hidden="1"/>
    </xf>
    <xf numFmtId="0" fontId="10" fillId="2" borderId="6" xfId="4" applyFont="1" applyFill="1" applyBorder="1" applyAlignment="1" applyProtection="1">
      <alignment horizontal="center" vertical="center" wrapText="1"/>
      <protection hidden="1"/>
    </xf>
    <xf numFmtId="176" fontId="11" fillId="5" borderId="6" xfId="8" applyNumberFormat="1" applyFont="1" applyFill="1" applyBorder="1" applyAlignment="1" applyProtection="1">
      <alignment horizontal="right" vertical="center" wrapText="1"/>
      <protection hidden="1"/>
    </xf>
    <xf numFmtId="176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0" fontId="10" fillId="6" borderId="6" xfId="8" applyFont="1" applyFill="1" applyBorder="1" applyAlignment="1" applyProtection="1">
      <alignment horizontal="center" vertical="center" wrapText="1"/>
      <protection hidden="1"/>
    </xf>
    <xf numFmtId="176" fontId="10" fillId="6" borderId="6" xfId="8" applyNumberFormat="1" applyFont="1" applyFill="1" applyBorder="1" applyAlignment="1" applyProtection="1">
      <alignment horizontal="righ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left" vertical="center" wrapText="1"/>
      <protection hidden="1"/>
    </xf>
    <xf numFmtId="177" fontId="12" fillId="3" borderId="6" xfId="8" applyNumberFormat="1" applyFont="1" applyFill="1" applyBorder="1" applyAlignment="1" applyProtection="1">
      <alignment horizontal="center" vertical="center" wrapText="1"/>
      <protection hidden="1"/>
    </xf>
    <xf numFmtId="179" fontId="12" fillId="3" borderId="6" xfId="8" applyNumberFormat="1" applyFont="1" applyFill="1" applyBorder="1" applyAlignment="1" applyProtection="1">
      <alignment horizontal="right" vertical="center" wrapText="1"/>
      <protection hidden="1"/>
    </xf>
    <xf numFmtId="38" fontId="5" fillId="0" borderId="0" xfId="9" applyNumberFormat="1" applyFont="1" applyAlignment="1">
      <alignment horizontal="right"/>
    </xf>
    <xf numFmtId="0" fontId="10" fillId="0" borderId="3" xfId="0" applyFont="1" applyFill="1" applyBorder="1" applyAlignment="1" applyProtection="1">
      <alignment horizontal="left" vertical="center" wrapText="1"/>
      <protection hidden="1"/>
    </xf>
    <xf numFmtId="0" fontId="11" fillId="4" borderId="6" xfId="8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0" fontId="10" fillId="4" borderId="6" xfId="8" applyFont="1" applyFill="1" applyBorder="1" applyAlignment="1" applyProtection="1">
      <alignment horizontal="left" vertical="center" wrapText="1"/>
      <protection hidden="1"/>
    </xf>
    <xf numFmtId="0" fontId="10" fillId="4" borderId="6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vertical="center" wrapText="1"/>
      <protection hidden="1"/>
    </xf>
    <xf numFmtId="0" fontId="11" fillId="2" borderId="6" xfId="4" applyFont="1" applyFill="1" applyBorder="1" applyAlignment="1" applyProtection="1">
      <alignment vertical="center" wrapText="1"/>
      <protection hidden="1"/>
    </xf>
    <xf numFmtId="0" fontId="11" fillId="5" borderId="6" xfId="8" applyFont="1" applyFill="1" applyBorder="1" applyAlignment="1" applyProtection="1">
      <alignment horizontal="left" vertical="center" wrapText="1"/>
      <protection hidden="1"/>
    </xf>
    <xf numFmtId="0" fontId="13" fillId="3" borderId="6" xfId="8" applyFont="1" applyFill="1" applyBorder="1" applyAlignment="1" applyProtection="1">
      <alignment horizontal="left" vertical="center" wrapText="1"/>
      <protection hidden="1"/>
    </xf>
    <xf numFmtId="0" fontId="10" fillId="6" borderId="6" xfId="8" applyFont="1" applyFill="1" applyBorder="1" applyAlignment="1" applyProtection="1">
      <alignment horizontal="left" vertical="center" wrapText="1"/>
      <protection hidden="1"/>
    </xf>
    <xf numFmtId="0" fontId="11" fillId="6" borderId="6" xfId="8" applyFont="1" applyFill="1" applyBorder="1" applyAlignment="1" applyProtection="1">
      <alignment horizontal="left" vertical="center" wrapText="1"/>
      <protection hidden="1"/>
    </xf>
    <xf numFmtId="177" fontId="13" fillId="3" borderId="6" xfId="8" applyNumberFormat="1" applyFont="1" applyFill="1" applyBorder="1" applyAlignment="1" applyProtection="1">
      <alignment horizontal="left" vertical="center" wrapText="1"/>
      <protection hidden="1"/>
    </xf>
    <xf numFmtId="0" fontId="6" fillId="0" borderId="0" xfId="3" quotePrefix="1" applyFont="1" applyFill="1" applyBorder="1" applyAlignment="1" applyProtection="1">
      <alignment horizontal="left"/>
    </xf>
    <xf numFmtId="0" fontId="5" fillId="0" borderId="0" xfId="3" quotePrefix="1" applyFont="1" applyBorder="1" applyAlignment="1" applyProtection="1"/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0" fillId="6" borderId="6" xfId="8" applyFont="1" applyFill="1" applyBorder="1" applyAlignment="1" applyProtection="1">
      <alignment horizontal="center" vertical="center" wrapText="1"/>
      <protection hidden="1"/>
    </xf>
    <xf numFmtId="0" fontId="10" fillId="2" borderId="7" xfId="8" applyFont="1" applyFill="1" applyBorder="1" applyAlignment="1" applyProtection="1">
      <alignment horizontal="center" vertical="center" wrapText="1"/>
      <protection hidden="1"/>
    </xf>
    <xf numFmtId="0" fontId="10" fillId="2" borderId="3" xfId="8" applyFont="1" applyFill="1" applyBorder="1" applyAlignment="1" applyProtection="1">
      <alignment horizontal="center" vertical="center" wrapText="1"/>
      <protection hidden="1"/>
    </xf>
    <xf numFmtId="0" fontId="10" fillId="2" borderId="6" xfId="8" applyFont="1" applyFill="1" applyBorder="1" applyAlignment="1" applyProtection="1">
      <alignment horizontal="center" vertical="center" wrapText="1"/>
      <protection hidden="1"/>
    </xf>
    <xf numFmtId="0" fontId="11" fillId="2" borderId="7" xfId="8" applyFont="1" applyFill="1" applyBorder="1" applyAlignment="1" applyProtection="1">
      <alignment horizontal="center" vertical="center" wrapText="1"/>
      <protection hidden="1"/>
    </xf>
    <xf numFmtId="0" fontId="11" fillId="2" borderId="3" xfId="8" applyFont="1" applyFill="1" applyBorder="1" applyAlignment="1" applyProtection="1">
      <alignment horizontal="center" vertical="center" wrapText="1"/>
      <protection hidden="1"/>
    </xf>
    <xf numFmtId="0" fontId="11" fillId="2" borderId="10" xfId="8" applyFont="1" applyFill="1" applyBorder="1" applyAlignment="1" applyProtection="1">
      <alignment horizontal="center" vertical="center" wrapText="1"/>
      <protection hidden="1"/>
    </xf>
    <xf numFmtId="0" fontId="10" fillId="2" borderId="10" xfId="8" applyFont="1" applyFill="1" applyBorder="1" applyAlignment="1" applyProtection="1">
      <alignment horizontal="center" vertical="center" wrapText="1"/>
      <protection hidden="1"/>
    </xf>
    <xf numFmtId="0" fontId="10" fillId="0" borderId="10" xfId="8" applyFont="1" applyFill="1" applyBorder="1" applyAlignment="1" applyProtection="1">
      <alignment horizontal="center" vertical="center" wrapText="1"/>
      <protection hidden="1"/>
    </xf>
    <xf numFmtId="0" fontId="10" fillId="0" borderId="3" xfId="8" applyFont="1" applyFill="1" applyBorder="1" applyAlignment="1" applyProtection="1">
      <alignment horizontal="center" vertical="center" wrapText="1"/>
      <protection hidden="1"/>
    </xf>
    <xf numFmtId="0" fontId="10" fillId="2" borderId="10" xfId="4" applyFont="1" applyFill="1" applyBorder="1" applyAlignment="1" applyProtection="1">
      <alignment horizontal="center" vertical="center" wrapText="1"/>
      <protection hidden="1"/>
    </xf>
    <xf numFmtId="0" fontId="10" fillId="2" borderId="7" xfId="4" applyFont="1" applyFill="1" applyBorder="1" applyAlignment="1" applyProtection="1">
      <alignment horizontal="center" vertical="center" wrapText="1"/>
      <protection hidden="1"/>
    </xf>
    <xf numFmtId="0" fontId="10" fillId="2" borderId="3" xfId="4" applyFont="1" applyFill="1" applyBorder="1" applyAlignment="1" applyProtection="1">
      <alignment horizontal="center" vertical="center" wrapText="1"/>
      <protection hidden="1"/>
    </xf>
    <xf numFmtId="0" fontId="11" fillId="2" borderId="6" xfId="4" applyFont="1" applyFill="1" applyBorder="1" applyAlignment="1" applyProtection="1">
      <alignment horizontal="center" vertical="center" wrapText="1"/>
      <protection hidden="1"/>
    </xf>
    <xf numFmtId="0" fontId="11" fillId="2" borderId="4" xfId="4" applyFont="1" applyFill="1" applyBorder="1" applyAlignment="1" applyProtection="1">
      <alignment horizontal="center" vertical="center" wrapText="1"/>
      <protection hidden="1"/>
    </xf>
    <xf numFmtId="0" fontId="11" fillId="2" borderId="5" xfId="4" applyFont="1" applyFill="1" applyBorder="1" applyAlignment="1" applyProtection="1">
      <alignment horizontal="center" vertical="center" wrapText="1"/>
      <protection hidden="1"/>
    </xf>
    <xf numFmtId="0" fontId="10" fillId="5" borderId="6" xfId="8" applyFont="1" applyFill="1" applyBorder="1" applyAlignment="1" applyProtection="1">
      <alignment horizontal="right" vertical="center" wrapText="1"/>
      <protection hidden="1"/>
    </xf>
    <xf numFmtId="0" fontId="12" fillId="3" borderId="4" xfId="8" applyFont="1" applyFill="1" applyBorder="1" applyAlignment="1" applyProtection="1">
      <alignment horizontal="right" vertical="center" wrapText="1"/>
      <protection hidden="1"/>
    </xf>
    <xf numFmtId="0" fontId="12" fillId="3" borderId="2" xfId="8" applyFont="1" applyFill="1" applyBorder="1" applyAlignment="1" applyProtection="1">
      <alignment horizontal="right" vertical="center" wrapText="1"/>
      <protection hidden="1"/>
    </xf>
    <xf numFmtId="0" fontId="12" fillId="3" borderId="5" xfId="8" applyFont="1" applyFill="1" applyBorder="1" applyAlignment="1" applyProtection="1">
      <alignment horizontal="right" vertical="center" wrapText="1"/>
      <protection hidden="1"/>
    </xf>
    <xf numFmtId="0" fontId="10" fillId="4" borderId="6" xfId="8" applyFont="1" applyFill="1" applyBorder="1" applyAlignment="1" applyProtection="1">
      <alignment horizontal="right" vertical="center" wrapText="1"/>
      <protection hidden="1"/>
    </xf>
    <xf numFmtId="0" fontId="10" fillId="2" borderId="8" xfId="8" applyFont="1" applyFill="1" applyBorder="1" applyAlignment="1" applyProtection="1">
      <alignment horizontal="center" vertical="center" wrapText="1"/>
      <protection hidden="1"/>
    </xf>
    <xf numFmtId="0" fontId="10" fillId="2" borderId="9" xfId="8" applyFont="1" applyFill="1" applyBorder="1" applyAlignment="1" applyProtection="1">
      <alignment horizontal="center" vertical="center" wrapText="1"/>
      <protection hidden="1"/>
    </xf>
    <xf numFmtId="0" fontId="10" fillId="2" borderId="4" xfId="8" applyFont="1" applyFill="1" applyBorder="1" applyAlignment="1" applyProtection="1">
      <alignment horizontal="center" vertical="center" wrapText="1"/>
      <protection hidden="1"/>
    </xf>
    <xf numFmtId="0" fontId="10" fillId="2" borderId="5" xfId="8" applyFont="1" applyFill="1" applyBorder="1" applyAlignment="1" applyProtection="1">
      <alignment horizontal="center" vertical="center" wrapText="1"/>
      <protection hidden="1"/>
    </xf>
    <xf numFmtId="0" fontId="4" fillId="0" borderId="0" xfId="3" applyFont="1" applyBorder="1" applyAlignment="1" applyProtection="1">
      <alignment horizontal="center"/>
    </xf>
    <xf numFmtId="14" fontId="5" fillId="0" borderId="0" xfId="9" applyNumberFormat="1" applyFont="1" applyAlignment="1">
      <alignment horizontal="right"/>
    </xf>
    <xf numFmtId="178" fontId="8" fillId="0" borderId="2" xfId="9" applyNumberFormat="1" applyFont="1" applyBorder="1" applyAlignment="1">
      <alignment horizontal="left"/>
    </xf>
    <xf numFmtId="0" fontId="9" fillId="3" borderId="4" xfId="8" applyFont="1" applyFill="1" applyBorder="1" applyAlignment="1" applyProtection="1">
      <alignment horizontal="center" vertical="center" wrapText="1"/>
      <protection hidden="1"/>
    </xf>
    <xf numFmtId="0" fontId="9" fillId="3" borderId="2" xfId="8" applyFont="1" applyFill="1" applyBorder="1" applyAlignment="1" applyProtection="1">
      <alignment horizontal="center" vertical="center" wrapText="1"/>
      <protection hidden="1"/>
    </xf>
    <xf numFmtId="0" fontId="9" fillId="3" borderId="5" xfId="8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</cellXfs>
  <cellStyles count="10">
    <cellStyle name="0,0_x000d__x000a_NA_x000d__x000a_" xfId="3"/>
    <cellStyle name="Normal_Sheet1" xfId="7"/>
    <cellStyle name="常规" xfId="0" builtinId="0"/>
    <cellStyle name="常规 2 2_LEXUS日本考察请款书15.11.4_1" xfId="8"/>
    <cellStyle name="常规 2 2_LEXUS日本考察请款书15.11.4_1 2" xfId="4"/>
    <cellStyle name="常规 2 3" xfId="6"/>
    <cellStyle name="常规 2 5" xfId="2"/>
    <cellStyle name="常规 2_LEXUS日本考察报价15.9.29" xfId="5"/>
    <cellStyle name="常规 6" xfId="1"/>
    <cellStyle name="千位分隔 2" xfId="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2</xdr:row>
      <xdr:rowOff>47625</xdr:rowOff>
    </xdr:from>
    <xdr:to>
      <xdr:col>9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>
        <a:xfrm>
          <a:off x="7620000" y="504825"/>
          <a:ext cx="3124200" cy="9429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康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辉集团北京国际会议展览有限公司</a:t>
          </a:r>
          <a:endParaRPr lang="zh-CN" altLang="en-US" sz="1000" b="0" i="0" u="none" strike="noStrike" baseline="0">
            <a:solidFill>
              <a:sysClr val="windowText" lastClr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ysClr val="windowText" lastClr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电话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FAX</a:t>
          </a: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：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ysClr val="windowText" lastClr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邮编</a:t>
          </a:r>
          <a:r>
            <a:rPr lang="en-US" altLang="zh-CN" sz="1000" b="0" i="0" u="none" strike="noStrike" baseline="0">
              <a:solidFill>
                <a:sysClr val="windowText" lastClr="000000"/>
              </a:solidFill>
              <a:latin typeface="MS PGothic" panose="020B0600070205080204" charset="-128"/>
              <a:ea typeface="MS PGothic" panose="020B0600070205080204" charset="-128"/>
            </a:rPr>
            <a:t>:100125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7" workbookViewId="0">
      <selection activeCell="E16" sqref="E16"/>
    </sheetView>
  </sheetViews>
  <sheetFormatPr defaultColWidth="9" defaultRowHeight="15.75"/>
  <cols>
    <col min="1" max="1" width="12.5" style="7" customWidth="1"/>
    <col min="2" max="2" width="13" style="7" customWidth="1"/>
    <col min="3" max="3" width="11.375" style="7" customWidth="1"/>
    <col min="4" max="4" width="24.5" style="8" customWidth="1"/>
    <col min="5" max="5" width="12.5" style="9" customWidth="1"/>
    <col min="6" max="6" width="10.375" style="10" customWidth="1"/>
    <col min="7" max="7" width="6.875" style="7" customWidth="1"/>
    <col min="8" max="8" width="20.25" style="9" customWidth="1"/>
    <col min="9" max="9" width="29.625" style="8" customWidth="1"/>
    <col min="10" max="16384" width="9" style="1"/>
  </cols>
  <sheetData>
    <row r="1" spans="1:9" ht="22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s="2" customFormat="1">
      <c r="A2" s="97">
        <v>43717</v>
      </c>
      <c r="B2" s="97"/>
      <c r="C2" s="97"/>
      <c r="D2" s="97"/>
      <c r="E2" s="97"/>
      <c r="F2" s="97"/>
      <c r="G2" s="97"/>
      <c r="H2" s="97"/>
      <c r="I2" s="97"/>
    </row>
    <row r="3" spans="1:9" s="2" customFormat="1" ht="21" customHeight="1">
      <c r="A3" s="11"/>
      <c r="B3" s="11"/>
      <c r="C3" s="11"/>
      <c r="D3" s="12"/>
      <c r="G3" s="11"/>
      <c r="H3" s="13"/>
      <c r="I3" s="54"/>
    </row>
    <row r="4" spans="1:9" s="2" customFormat="1" ht="15.75" customHeight="1">
      <c r="A4" s="67" t="s">
        <v>1</v>
      </c>
      <c r="B4" s="14"/>
      <c r="C4" s="15"/>
      <c r="D4" s="12"/>
      <c r="G4" s="11"/>
      <c r="H4" s="13"/>
      <c r="I4" s="17"/>
    </row>
    <row r="5" spans="1:9" s="2" customFormat="1" ht="15.75" customHeight="1">
      <c r="A5" s="11"/>
      <c r="B5" s="11"/>
      <c r="C5" s="11"/>
      <c r="D5" s="12"/>
      <c r="G5" s="11"/>
      <c r="H5" s="13"/>
      <c r="I5" s="17"/>
    </row>
    <row r="6" spans="1:9" s="2" customFormat="1" ht="15.75" customHeight="1">
      <c r="A6" s="16" t="s">
        <v>2</v>
      </c>
      <c r="B6" s="11"/>
      <c r="C6" s="11"/>
      <c r="D6" s="12"/>
      <c r="G6" s="11"/>
      <c r="H6" s="13"/>
      <c r="I6" s="17"/>
    </row>
    <row r="7" spans="1:9" s="2" customFormat="1" ht="10.5" customHeight="1">
      <c r="A7" s="11"/>
      <c r="B7" s="11"/>
      <c r="C7" s="11"/>
      <c r="D7" s="12"/>
      <c r="G7" s="11"/>
      <c r="H7" s="13"/>
      <c r="I7" s="17"/>
    </row>
    <row r="8" spans="1:9" s="2" customFormat="1" ht="15.75" customHeight="1">
      <c r="A8" s="68" t="s">
        <v>3</v>
      </c>
      <c r="B8" s="11"/>
      <c r="C8" s="11"/>
      <c r="D8" s="11"/>
      <c r="E8" s="11"/>
      <c r="F8" s="11"/>
      <c r="G8" s="11"/>
    </row>
    <row r="9" spans="1:9" s="2" customFormat="1" ht="6.75" customHeight="1">
      <c r="A9" s="11"/>
      <c r="B9" s="11"/>
      <c r="C9" s="11"/>
      <c r="D9" s="12"/>
      <c r="E9" s="11"/>
      <c r="F9" s="13"/>
      <c r="G9" s="17"/>
    </row>
    <row r="10" spans="1:9" s="2" customFormat="1" ht="15.75" customHeight="1">
      <c r="A10" s="18"/>
      <c r="D10" s="18"/>
      <c r="E10" s="18" t="s">
        <v>4</v>
      </c>
      <c r="F10" s="19" t="s">
        <v>81</v>
      </c>
      <c r="G10" s="20"/>
      <c r="H10" s="20"/>
    </row>
    <row r="11" spans="1:9" s="2" customFormat="1" ht="15.75" customHeight="1">
      <c r="A11" s="18"/>
      <c r="D11" s="18"/>
      <c r="E11" s="18" t="s">
        <v>5</v>
      </c>
      <c r="F11" s="98">
        <f>H51</f>
        <v>799960.49472000008</v>
      </c>
      <c r="G11" s="98"/>
      <c r="H11" s="98"/>
    </row>
    <row r="12" spans="1:9" s="2" customFormat="1" ht="15.75" customHeight="1">
      <c r="A12" s="11"/>
      <c r="B12" s="11"/>
      <c r="C12" s="11"/>
      <c r="D12" s="12"/>
      <c r="E12" s="11"/>
      <c r="I12" s="54" t="s">
        <v>6</v>
      </c>
    </row>
    <row r="13" spans="1:9" s="2" customFormat="1" ht="15.75" customHeight="1">
      <c r="A13" s="21" t="s">
        <v>7</v>
      </c>
      <c r="B13" s="99" t="s">
        <v>8</v>
      </c>
      <c r="C13" s="100"/>
      <c r="D13" s="101"/>
      <c r="E13" s="22" t="s">
        <v>9</v>
      </c>
      <c r="F13" s="23" t="s">
        <v>10</v>
      </c>
      <c r="G13" s="23" t="s">
        <v>11</v>
      </c>
      <c r="H13" s="24" t="s">
        <v>12</v>
      </c>
      <c r="I13" s="23" t="s">
        <v>13</v>
      </c>
    </row>
    <row r="14" spans="1:9" s="3" customFormat="1" ht="19.149999999999999" customHeight="1">
      <c r="A14" s="72" t="s">
        <v>14</v>
      </c>
      <c r="B14" s="102" t="s">
        <v>15</v>
      </c>
      <c r="C14" s="103"/>
      <c r="D14" s="26" t="s">
        <v>16</v>
      </c>
      <c r="E14" s="27">
        <v>3000</v>
      </c>
      <c r="F14" s="28" t="s">
        <v>17</v>
      </c>
      <c r="G14" s="28">
        <v>1</v>
      </c>
      <c r="H14" s="27">
        <f t="shared" ref="H14:H17" si="0">E14*G14</f>
        <v>3000</v>
      </c>
      <c r="I14" s="55"/>
    </row>
    <row r="15" spans="1:9" s="4" customFormat="1" ht="15.75" customHeight="1">
      <c r="A15" s="73"/>
      <c r="B15" s="91" t="s">
        <v>18</v>
      </c>
      <c r="C15" s="91"/>
      <c r="D15" s="91"/>
      <c r="E15" s="91"/>
      <c r="F15" s="91"/>
      <c r="G15" s="91"/>
      <c r="H15" s="30">
        <f>SUM(H14:H14)</f>
        <v>3000</v>
      </c>
      <c r="I15" s="56"/>
    </row>
    <row r="16" spans="1:9" s="4" customFormat="1" ht="18.75" customHeight="1">
      <c r="A16" s="72" t="s">
        <v>19</v>
      </c>
      <c r="B16" s="92" t="s">
        <v>20</v>
      </c>
      <c r="C16" s="93"/>
      <c r="D16" s="31" t="s">
        <v>87</v>
      </c>
      <c r="E16" s="32">
        <v>5800</v>
      </c>
      <c r="F16" s="33" t="s">
        <v>21</v>
      </c>
      <c r="G16" s="33">
        <v>45</v>
      </c>
      <c r="H16" s="32">
        <f t="shared" si="0"/>
        <v>261000</v>
      </c>
      <c r="I16" s="35" t="s">
        <v>22</v>
      </c>
    </row>
    <row r="17" spans="1:10" s="4" customFormat="1" ht="18.75" customHeight="1">
      <c r="A17" s="72"/>
      <c r="B17" s="94" t="s">
        <v>23</v>
      </c>
      <c r="C17" s="95"/>
      <c r="D17" s="31" t="s">
        <v>24</v>
      </c>
      <c r="E17" s="32">
        <v>1280</v>
      </c>
      <c r="F17" s="33" t="s">
        <v>21</v>
      </c>
      <c r="G17" s="33">
        <v>44</v>
      </c>
      <c r="H17" s="32">
        <f t="shared" si="0"/>
        <v>56320</v>
      </c>
      <c r="I17" s="35" t="s">
        <v>25</v>
      </c>
    </row>
    <row r="18" spans="1:10" s="4" customFormat="1" ht="15.75" customHeight="1">
      <c r="A18" s="73"/>
      <c r="B18" s="91" t="s">
        <v>18</v>
      </c>
      <c r="C18" s="91"/>
      <c r="D18" s="91"/>
      <c r="E18" s="91"/>
      <c r="F18" s="91"/>
      <c r="G18" s="91"/>
      <c r="H18" s="30">
        <f>SUM(H16:H17)</f>
        <v>317320</v>
      </c>
      <c r="I18" s="56"/>
    </row>
    <row r="19" spans="1:10" s="4" customFormat="1" ht="17.25" customHeight="1">
      <c r="A19" s="72" t="s">
        <v>15</v>
      </c>
      <c r="B19" s="78" t="s">
        <v>26</v>
      </c>
      <c r="C19" s="33" t="s">
        <v>27</v>
      </c>
      <c r="D19" s="35" t="s">
        <v>71</v>
      </c>
      <c r="E19" s="32">
        <v>900</v>
      </c>
      <c r="F19" s="33" t="s">
        <v>28</v>
      </c>
      <c r="G19" s="33">
        <v>22</v>
      </c>
      <c r="H19" s="32">
        <f t="shared" ref="H19:H23" si="1">E19*G19</f>
        <v>19800</v>
      </c>
      <c r="I19" s="57" t="s">
        <v>72</v>
      </c>
    </row>
    <row r="20" spans="1:10" s="4" customFormat="1" ht="17.25" customHeight="1">
      <c r="A20" s="72"/>
      <c r="B20" s="72"/>
      <c r="C20" s="33" t="s">
        <v>29</v>
      </c>
      <c r="D20" s="35" t="s">
        <v>71</v>
      </c>
      <c r="E20" s="32">
        <v>900</v>
      </c>
      <c r="F20" s="33" t="s">
        <v>28</v>
      </c>
      <c r="G20" s="33">
        <v>22</v>
      </c>
      <c r="H20" s="32">
        <f t="shared" si="1"/>
        <v>19800</v>
      </c>
      <c r="I20" s="57" t="s">
        <v>72</v>
      </c>
    </row>
    <row r="21" spans="1:10" s="4" customFormat="1" ht="17.25" customHeight="1">
      <c r="A21" s="72"/>
      <c r="B21" s="72"/>
      <c r="C21" s="33" t="s">
        <v>30</v>
      </c>
      <c r="D21" s="35" t="s">
        <v>71</v>
      </c>
      <c r="E21" s="32">
        <v>900</v>
      </c>
      <c r="F21" s="33" t="s">
        <v>28</v>
      </c>
      <c r="G21" s="33">
        <v>22</v>
      </c>
      <c r="H21" s="32">
        <f t="shared" si="1"/>
        <v>19800</v>
      </c>
      <c r="I21" s="57" t="s">
        <v>72</v>
      </c>
    </row>
    <row r="22" spans="1:10" s="4" customFormat="1" ht="17.25" customHeight="1">
      <c r="A22" s="72"/>
      <c r="B22" s="72"/>
      <c r="C22" s="33" t="s">
        <v>31</v>
      </c>
      <c r="D22" s="35" t="s">
        <v>73</v>
      </c>
      <c r="E22" s="32">
        <v>1000</v>
      </c>
      <c r="F22" s="33" t="s">
        <v>28</v>
      </c>
      <c r="G22" s="33">
        <v>22</v>
      </c>
      <c r="H22" s="32">
        <f t="shared" si="1"/>
        <v>22000</v>
      </c>
      <c r="I22" s="57" t="s">
        <v>74</v>
      </c>
    </row>
    <row r="23" spans="1:10" s="4" customFormat="1" ht="17.25" customHeight="1">
      <c r="A23" s="72"/>
      <c r="B23" s="72"/>
      <c r="C23" s="33" t="s">
        <v>32</v>
      </c>
      <c r="D23" s="35" t="s">
        <v>73</v>
      </c>
      <c r="E23" s="32">
        <v>1000</v>
      </c>
      <c r="F23" s="33" t="s">
        <v>28</v>
      </c>
      <c r="G23" s="33">
        <v>22</v>
      </c>
      <c r="H23" s="32">
        <f t="shared" si="1"/>
        <v>22000</v>
      </c>
      <c r="I23" s="57" t="s">
        <v>74</v>
      </c>
    </row>
    <row r="24" spans="1:10" s="4" customFormat="1" ht="15.75" customHeight="1">
      <c r="A24" s="73"/>
      <c r="B24" s="91" t="s">
        <v>18</v>
      </c>
      <c r="C24" s="91"/>
      <c r="D24" s="91"/>
      <c r="E24" s="91"/>
      <c r="F24" s="91"/>
      <c r="G24" s="91"/>
      <c r="H24" s="36">
        <f>SUM(H19:H23)</f>
        <v>103400</v>
      </c>
      <c r="I24" s="58"/>
      <c r="J24" s="5"/>
    </row>
    <row r="25" spans="1:10" s="4" customFormat="1" ht="15.75" customHeight="1">
      <c r="A25" s="74" t="s">
        <v>33</v>
      </c>
      <c r="B25" s="79" t="s">
        <v>34</v>
      </c>
      <c r="C25" s="37" t="s">
        <v>33</v>
      </c>
      <c r="D25" s="38" t="s">
        <v>35</v>
      </c>
      <c r="E25" s="32">
        <v>1000</v>
      </c>
      <c r="F25" s="33" t="s">
        <v>21</v>
      </c>
      <c r="G25" s="29">
        <v>44</v>
      </c>
      <c r="H25" s="32">
        <f t="shared" ref="H25:H32" si="2">E25*G25</f>
        <v>44000</v>
      </c>
      <c r="I25" s="38" t="s">
        <v>75</v>
      </c>
      <c r="J25" s="5"/>
    </row>
    <row r="26" spans="1:10" s="4" customFormat="1" ht="15.75" customHeight="1">
      <c r="A26" s="74"/>
      <c r="B26" s="80"/>
      <c r="C26" s="37" t="s">
        <v>33</v>
      </c>
      <c r="D26" s="38" t="s">
        <v>36</v>
      </c>
      <c r="E26" s="32">
        <v>1300</v>
      </c>
      <c r="F26" s="33" t="s">
        <v>21</v>
      </c>
      <c r="G26" s="29">
        <v>44</v>
      </c>
      <c r="H26" s="32">
        <f t="shared" si="2"/>
        <v>57200</v>
      </c>
      <c r="I26" s="38" t="s">
        <v>37</v>
      </c>
      <c r="J26" s="5"/>
    </row>
    <row r="27" spans="1:10" s="4" customFormat="1" ht="15.75" customHeight="1">
      <c r="A27" s="74"/>
      <c r="B27" s="91" t="s">
        <v>18</v>
      </c>
      <c r="C27" s="91"/>
      <c r="D27" s="91"/>
      <c r="E27" s="91"/>
      <c r="F27" s="91"/>
      <c r="G27" s="91"/>
      <c r="H27" s="36">
        <f>SUM(H25:H26)</f>
        <v>101200</v>
      </c>
      <c r="I27" s="58"/>
      <c r="J27" s="5"/>
    </row>
    <row r="28" spans="1:10" s="5" customFormat="1" ht="23.1" customHeight="1">
      <c r="A28" s="75" t="s">
        <v>38</v>
      </c>
      <c r="B28" s="72" t="s">
        <v>34</v>
      </c>
      <c r="C28" s="25" t="s">
        <v>38</v>
      </c>
      <c r="D28" s="35" t="s">
        <v>39</v>
      </c>
      <c r="E28" s="39">
        <v>31200</v>
      </c>
      <c r="F28" s="29" t="s">
        <v>40</v>
      </c>
      <c r="G28" s="29">
        <v>1</v>
      </c>
      <c r="H28" s="40">
        <f t="shared" si="2"/>
        <v>31200</v>
      </c>
      <c r="I28" s="35" t="s">
        <v>41</v>
      </c>
    </row>
    <row r="29" spans="1:10" s="5" customFormat="1" ht="17.25" customHeight="1">
      <c r="A29" s="75"/>
      <c r="B29" s="72"/>
      <c r="C29" s="78" t="s">
        <v>42</v>
      </c>
      <c r="D29" s="35" t="s">
        <v>83</v>
      </c>
      <c r="E29" s="32">
        <v>665</v>
      </c>
      <c r="F29" s="29" t="s">
        <v>21</v>
      </c>
      <c r="G29" s="29">
        <v>44</v>
      </c>
      <c r="H29" s="40">
        <f t="shared" si="2"/>
        <v>29260</v>
      </c>
      <c r="I29" s="35"/>
    </row>
    <row r="30" spans="1:10" s="5" customFormat="1" ht="17.25" customHeight="1">
      <c r="A30" s="75"/>
      <c r="B30" s="72"/>
      <c r="C30" s="72"/>
      <c r="D30" s="35" t="s">
        <v>84</v>
      </c>
      <c r="E30" s="32">
        <v>500</v>
      </c>
      <c r="F30" s="29" t="s">
        <v>21</v>
      </c>
      <c r="G30" s="29">
        <v>44</v>
      </c>
      <c r="H30" s="40">
        <f t="shared" si="2"/>
        <v>22000</v>
      </c>
      <c r="I30" s="35"/>
    </row>
    <row r="31" spans="1:10" s="5" customFormat="1" ht="17.25" customHeight="1">
      <c r="A31" s="75"/>
      <c r="B31" s="72"/>
      <c r="C31" s="72"/>
      <c r="D31" s="31" t="s">
        <v>86</v>
      </c>
      <c r="E31" s="41">
        <v>200</v>
      </c>
      <c r="F31" s="34" t="s">
        <v>21</v>
      </c>
      <c r="G31" s="33">
        <v>44</v>
      </c>
      <c r="H31" s="40">
        <f t="shared" si="2"/>
        <v>8800</v>
      </c>
      <c r="I31" s="31"/>
    </row>
    <row r="32" spans="1:10" s="5" customFormat="1" ht="17.25" customHeight="1">
      <c r="A32" s="75"/>
      <c r="B32" s="72"/>
      <c r="C32" s="72"/>
      <c r="D32" s="31" t="s">
        <v>85</v>
      </c>
      <c r="E32" s="41">
        <v>170</v>
      </c>
      <c r="F32" s="34" t="s">
        <v>21</v>
      </c>
      <c r="G32" s="33">
        <v>44</v>
      </c>
      <c r="H32" s="40">
        <f t="shared" si="2"/>
        <v>7480</v>
      </c>
      <c r="I32" s="31"/>
    </row>
    <row r="33" spans="1:9" s="5" customFormat="1" ht="17.25" customHeight="1">
      <c r="A33" s="75"/>
      <c r="B33" s="72"/>
      <c r="C33" s="72"/>
      <c r="D33" s="31" t="s">
        <v>76</v>
      </c>
      <c r="E33" s="41">
        <v>238</v>
      </c>
      <c r="F33" s="69" t="s">
        <v>21</v>
      </c>
      <c r="G33" s="70">
        <v>44</v>
      </c>
      <c r="H33" s="40">
        <f t="shared" ref="H33" si="3">E33*G33</f>
        <v>10472</v>
      </c>
      <c r="I33" s="31"/>
    </row>
    <row r="34" spans="1:9" s="5" customFormat="1" ht="15.75" customHeight="1">
      <c r="A34" s="76"/>
      <c r="B34" s="91" t="s">
        <v>18</v>
      </c>
      <c r="C34" s="91"/>
      <c r="D34" s="91"/>
      <c r="E34" s="91"/>
      <c r="F34" s="91"/>
      <c r="G34" s="91"/>
      <c r="H34" s="30">
        <f>SUM(H28:H33)</f>
        <v>109212</v>
      </c>
      <c r="I34" s="58"/>
    </row>
    <row r="35" spans="1:9" s="5" customFormat="1" ht="27" customHeight="1">
      <c r="A35" s="77" t="s">
        <v>43</v>
      </c>
      <c r="B35" s="33" t="s">
        <v>44</v>
      </c>
      <c r="C35" s="33" t="s">
        <v>77</v>
      </c>
      <c r="D35" s="31" t="s">
        <v>45</v>
      </c>
      <c r="E35" s="32">
        <v>3000</v>
      </c>
      <c r="F35" s="33" t="s">
        <v>46</v>
      </c>
      <c r="G35" s="33">
        <v>6</v>
      </c>
      <c r="H35" s="42">
        <f t="shared" ref="H35:H39" si="4">E35*G35</f>
        <v>18000</v>
      </c>
      <c r="I35" s="31" t="s">
        <v>47</v>
      </c>
    </row>
    <row r="36" spans="1:9" s="5" customFormat="1" ht="27" customHeight="1">
      <c r="A36" s="75"/>
      <c r="B36" s="33" t="s">
        <v>48</v>
      </c>
      <c r="C36" s="33" t="s">
        <v>77</v>
      </c>
      <c r="D36" s="31" t="s">
        <v>49</v>
      </c>
      <c r="E36" s="32">
        <v>800</v>
      </c>
      <c r="F36" s="33" t="s">
        <v>46</v>
      </c>
      <c r="G36" s="33">
        <v>6</v>
      </c>
      <c r="H36" s="42">
        <f t="shared" si="4"/>
        <v>4800</v>
      </c>
      <c r="I36" s="31" t="s">
        <v>50</v>
      </c>
    </row>
    <row r="37" spans="1:9" s="5" customFormat="1" ht="15.75" customHeight="1">
      <c r="A37" s="76"/>
      <c r="B37" s="91" t="s">
        <v>18</v>
      </c>
      <c r="C37" s="91"/>
      <c r="D37" s="91"/>
      <c r="E37" s="91"/>
      <c r="F37" s="91"/>
      <c r="G37" s="91"/>
      <c r="H37" s="30">
        <f>SUM(H35:H36)</f>
        <v>22800</v>
      </c>
      <c r="I37" s="59"/>
    </row>
    <row r="38" spans="1:9" s="5" customFormat="1" ht="15.75" customHeight="1">
      <c r="A38" s="78" t="s">
        <v>51</v>
      </c>
      <c r="B38" s="33" t="s">
        <v>52</v>
      </c>
      <c r="C38" s="74" t="s">
        <v>53</v>
      </c>
      <c r="D38" s="74"/>
      <c r="E38" s="32">
        <v>3500</v>
      </c>
      <c r="F38" s="33" t="s">
        <v>21</v>
      </c>
      <c r="G38" s="33">
        <v>1</v>
      </c>
      <c r="H38" s="42">
        <f t="shared" si="4"/>
        <v>3500</v>
      </c>
      <c r="I38" s="31" t="s">
        <v>80</v>
      </c>
    </row>
    <row r="39" spans="1:9" s="5" customFormat="1" ht="21.75" customHeight="1">
      <c r="A39" s="72"/>
      <c r="B39" s="33" t="s">
        <v>54</v>
      </c>
      <c r="C39" s="74" t="s">
        <v>15</v>
      </c>
      <c r="D39" s="74"/>
      <c r="E39" s="32">
        <v>4000</v>
      </c>
      <c r="F39" s="33" t="s">
        <v>21</v>
      </c>
      <c r="G39" s="33">
        <v>1</v>
      </c>
      <c r="H39" s="42">
        <f t="shared" si="4"/>
        <v>4000</v>
      </c>
      <c r="I39" s="60"/>
    </row>
    <row r="40" spans="1:9" s="5" customFormat="1" ht="15.75" customHeight="1">
      <c r="A40" s="73"/>
      <c r="B40" s="91" t="s">
        <v>18</v>
      </c>
      <c r="C40" s="91"/>
      <c r="D40" s="91"/>
      <c r="E40" s="91"/>
      <c r="F40" s="91"/>
      <c r="G40" s="91"/>
      <c r="H40" s="30">
        <f>SUM(H38:H39)</f>
        <v>7500</v>
      </c>
      <c r="I40" s="56"/>
    </row>
    <row r="41" spans="1:9" s="5" customFormat="1" ht="21.75" customHeight="1">
      <c r="A41" s="72" t="s">
        <v>55</v>
      </c>
      <c r="B41" s="34" t="s">
        <v>56</v>
      </c>
      <c r="C41" s="92" t="s">
        <v>78</v>
      </c>
      <c r="D41" s="93"/>
      <c r="E41" s="32">
        <v>690</v>
      </c>
      <c r="F41" s="33" t="s">
        <v>21</v>
      </c>
      <c r="G41" s="33">
        <v>44</v>
      </c>
      <c r="H41" s="42">
        <f t="shared" ref="H41:H46" si="5">E41*G41</f>
        <v>30360</v>
      </c>
      <c r="I41" s="60" t="s">
        <v>79</v>
      </c>
    </row>
    <row r="42" spans="1:9" s="5" customFormat="1" ht="21.75" customHeight="1">
      <c r="A42" s="72"/>
      <c r="B42" s="33" t="s">
        <v>57</v>
      </c>
      <c r="C42" s="94" t="s">
        <v>58</v>
      </c>
      <c r="D42" s="95"/>
      <c r="E42" s="32">
        <v>55</v>
      </c>
      <c r="F42" s="33" t="s">
        <v>21</v>
      </c>
      <c r="G42" s="33">
        <v>44</v>
      </c>
      <c r="H42" s="42">
        <f t="shared" si="5"/>
        <v>2420</v>
      </c>
      <c r="I42" s="60"/>
    </row>
    <row r="43" spans="1:9" s="6" customFormat="1" ht="21.75" customHeight="1">
      <c r="A43" s="72"/>
      <c r="B43" s="81" t="s">
        <v>55</v>
      </c>
      <c r="C43" s="84" t="s">
        <v>59</v>
      </c>
      <c r="D43" s="84"/>
      <c r="E43" s="44">
        <v>140</v>
      </c>
      <c r="F43" s="43" t="s">
        <v>60</v>
      </c>
      <c r="G43" s="33">
        <v>22</v>
      </c>
      <c r="H43" s="44">
        <f t="shared" si="5"/>
        <v>3080</v>
      </c>
      <c r="I43" s="61" t="s">
        <v>61</v>
      </c>
    </row>
    <row r="44" spans="1:9" s="6" customFormat="1" ht="21.75" customHeight="1">
      <c r="A44" s="72"/>
      <c r="B44" s="82"/>
      <c r="C44" s="84" t="s">
        <v>62</v>
      </c>
      <c r="D44" s="84"/>
      <c r="E44" s="44">
        <v>200</v>
      </c>
      <c r="F44" s="43" t="s">
        <v>60</v>
      </c>
      <c r="G44" s="43">
        <v>1</v>
      </c>
      <c r="H44" s="44">
        <f t="shared" si="5"/>
        <v>200</v>
      </c>
      <c r="I44" s="61"/>
    </row>
    <row r="45" spans="1:9" s="6" customFormat="1" ht="21.75" customHeight="1">
      <c r="A45" s="72"/>
      <c r="B45" s="82"/>
      <c r="C45" s="84" t="s">
        <v>63</v>
      </c>
      <c r="D45" s="84"/>
      <c r="E45" s="44">
        <v>50</v>
      </c>
      <c r="F45" s="45" t="s">
        <v>21</v>
      </c>
      <c r="G45" s="43">
        <v>44</v>
      </c>
      <c r="H45" s="44">
        <f t="shared" si="5"/>
        <v>2200</v>
      </c>
      <c r="I45" s="61"/>
    </row>
    <row r="46" spans="1:9" s="6" customFormat="1" ht="21.75" customHeight="1">
      <c r="A46" s="72"/>
      <c r="B46" s="83"/>
      <c r="C46" s="85" t="s">
        <v>64</v>
      </c>
      <c r="D46" s="86"/>
      <c r="E46" s="44">
        <v>41</v>
      </c>
      <c r="F46" s="43" t="s">
        <v>21</v>
      </c>
      <c r="G46" s="43">
        <v>44</v>
      </c>
      <c r="H46" s="44">
        <f t="shared" si="5"/>
        <v>1804</v>
      </c>
      <c r="I46" s="61" t="s">
        <v>65</v>
      </c>
    </row>
    <row r="47" spans="1:9" s="5" customFormat="1">
      <c r="A47" s="73"/>
      <c r="B47" s="87" t="s">
        <v>18</v>
      </c>
      <c r="C47" s="87"/>
      <c r="D47" s="87"/>
      <c r="E47" s="87"/>
      <c r="F47" s="87"/>
      <c r="G47" s="87"/>
      <c r="H47" s="46">
        <f>SUM(H41:H46)</f>
        <v>40064</v>
      </c>
      <c r="I47" s="62"/>
    </row>
    <row r="48" spans="1:9" ht="18.95" customHeight="1">
      <c r="A48" s="88" t="s">
        <v>66</v>
      </c>
      <c r="B48" s="89"/>
      <c r="C48" s="89"/>
      <c r="D48" s="89"/>
      <c r="E48" s="89"/>
      <c r="F48" s="89"/>
      <c r="G48" s="90"/>
      <c r="H48" s="47">
        <f>H47+H40+H37+H34++H24+H27+H18+H15</f>
        <v>704496</v>
      </c>
      <c r="I48" s="63"/>
    </row>
    <row r="49" spans="1:9" ht="18.95" customHeight="1">
      <c r="A49" s="48" t="s">
        <v>67</v>
      </c>
      <c r="B49" s="71" t="s">
        <v>82</v>
      </c>
      <c r="C49" s="71"/>
      <c r="D49" s="71"/>
      <c r="E49" s="71"/>
      <c r="F49" s="71"/>
      <c r="G49" s="71"/>
      <c r="H49" s="49">
        <f>(H15+H18+H24+H27+H34+H37+H47)*0.072</f>
        <v>50183.712</v>
      </c>
      <c r="I49" s="64"/>
    </row>
    <row r="50" spans="1:9" ht="18.95" customHeight="1">
      <c r="A50" s="48" t="s">
        <v>68</v>
      </c>
      <c r="B50" s="71" t="s">
        <v>69</v>
      </c>
      <c r="C50" s="71"/>
      <c r="D50" s="71"/>
      <c r="E50" s="71"/>
      <c r="F50" s="71"/>
      <c r="G50" s="71"/>
      <c r="H50" s="49">
        <f>SUM(H48:H49)*0.06</f>
        <v>45280.782720000003</v>
      </c>
      <c r="I50" s="65"/>
    </row>
    <row r="51" spans="1:9" ht="18.95" customHeight="1">
      <c r="A51" s="50"/>
      <c r="B51" s="50"/>
      <c r="C51" s="50"/>
      <c r="D51" s="51"/>
      <c r="E51" s="47"/>
      <c r="F51" s="52"/>
      <c r="G51" s="50" t="s">
        <v>70</v>
      </c>
      <c r="H51" s="53">
        <f>H48+H49+H50</f>
        <v>799960.49472000008</v>
      </c>
      <c r="I51" s="66"/>
    </row>
  </sheetData>
  <mergeCells count="39">
    <mergeCell ref="A1:I1"/>
    <mergeCell ref="A2:I2"/>
    <mergeCell ref="F11:H11"/>
    <mergeCell ref="B13:D13"/>
    <mergeCell ref="B14:C14"/>
    <mergeCell ref="B15:G15"/>
    <mergeCell ref="B16:C16"/>
    <mergeCell ref="B17:C17"/>
    <mergeCell ref="B18:G18"/>
    <mergeCell ref="B24:G24"/>
    <mergeCell ref="B27:G27"/>
    <mergeCell ref="B34:G34"/>
    <mergeCell ref="B37:G37"/>
    <mergeCell ref="C38:D38"/>
    <mergeCell ref="C39:D39"/>
    <mergeCell ref="B47:G47"/>
    <mergeCell ref="A48:G48"/>
    <mergeCell ref="B49:G49"/>
    <mergeCell ref="B40:G40"/>
    <mergeCell ref="C41:D41"/>
    <mergeCell ref="C42:D42"/>
    <mergeCell ref="C43:D43"/>
    <mergeCell ref="C44:D44"/>
    <mergeCell ref="B50:G50"/>
    <mergeCell ref="A14:A15"/>
    <mergeCell ref="A16:A18"/>
    <mergeCell ref="A19:A24"/>
    <mergeCell ref="A25:A27"/>
    <mergeCell ref="A28:A34"/>
    <mergeCell ref="A35:A37"/>
    <mergeCell ref="A38:A40"/>
    <mergeCell ref="A41:A47"/>
    <mergeCell ref="B19:B23"/>
    <mergeCell ref="B25:B26"/>
    <mergeCell ref="B28:B33"/>
    <mergeCell ref="B43:B46"/>
    <mergeCell ref="C29:C33"/>
    <mergeCell ref="C45:D45"/>
    <mergeCell ref="C46:D46"/>
  </mergeCells>
  <phoneticPr fontId="19" type="noConversion"/>
  <pageMargins left="0.75" right="0.75" top="1" bottom="1" header="0.5" footer="0.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澳大利亚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China</cp:lastModifiedBy>
  <cp:lastPrinted>2019-09-19T02:30:07Z</cp:lastPrinted>
  <dcterms:created xsi:type="dcterms:W3CDTF">2006-09-13T11:21:00Z</dcterms:created>
  <dcterms:modified xsi:type="dcterms:W3CDTF">2019-10-08T03:45:49Z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