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 filterPrivacy="1"/>
  <xr:revisionPtr revIDLastSave="0" documentId="8_{DF563FF2-1D77-5D46-AC3A-46CC00AC497D}" xr6:coauthVersionLast="34" xr6:coauthVersionMax="34" xr10:uidLastSave="{00000000-0000-0000-0000-000000000000}"/>
  <bookViews>
    <workbookView xWindow="0" yWindow="460" windowWidth="25600" windowHeight="14040" tabRatio="372" xr2:uid="{00000000-000D-0000-FFFF-FFFF00000000}"/>
  </bookViews>
  <sheets>
    <sheet name="报价汇总" sheetId="8" r:id="rId1"/>
    <sheet name="搭建" sheetId="24" r:id="rId2"/>
    <sheet name="AV" sheetId="25" r:id="rId3"/>
    <sheet name="人员+物料+执行" sheetId="23" r:id="rId4"/>
  </sheets>
  <externalReferences>
    <externalReference r:id="rId5"/>
  </externalReference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8" l="1"/>
  <c r="C7" i="8"/>
  <c r="H32" i="23" l="1"/>
  <c r="H35" i="23" l="1"/>
  <c r="H34" i="23"/>
  <c r="H33" i="23" l="1"/>
  <c r="H31" i="23"/>
  <c r="H30" i="23"/>
  <c r="H29" i="23"/>
  <c r="H28" i="23"/>
  <c r="H27" i="23"/>
  <c r="H26" i="23"/>
  <c r="H25" i="23"/>
  <c r="H24" i="23"/>
  <c r="H23" i="23"/>
  <c r="H20" i="23"/>
  <c r="H19" i="23"/>
  <c r="H16" i="23"/>
  <c r="H15" i="23"/>
  <c r="H12" i="23"/>
  <c r="H11" i="23"/>
  <c r="H10" i="23"/>
  <c r="H9" i="23"/>
  <c r="H8" i="23"/>
  <c r="H5" i="23"/>
  <c r="H4" i="23"/>
  <c r="F43" i="25"/>
  <c r="F42" i="25"/>
  <c r="F41" i="25"/>
  <c r="F40" i="25"/>
  <c r="F39" i="25"/>
  <c r="F38" i="25"/>
  <c r="F37" i="25"/>
  <c r="F36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  <c r="F5" i="25"/>
  <c r="F4" i="25"/>
  <c r="F3" i="25"/>
  <c r="F44" i="25" l="1"/>
  <c r="F45" i="25" s="1"/>
  <c r="F46" i="25" s="1"/>
  <c r="B5" i="8" s="1"/>
  <c r="H36" i="23"/>
  <c r="H6" i="23"/>
  <c r="H13" i="23"/>
  <c r="H17" i="23"/>
  <c r="H21" i="23"/>
  <c r="I5" i="24"/>
  <c r="I6" i="24"/>
  <c r="I7" i="24"/>
  <c r="I8" i="24"/>
  <c r="I9" i="24"/>
  <c r="I10" i="24"/>
  <c r="I11" i="24"/>
  <c r="I12" i="24"/>
  <c r="H37" i="23" l="1"/>
  <c r="H38" i="23" s="1"/>
  <c r="B6" i="8" s="1"/>
  <c r="I13" i="24"/>
  <c r="I14" i="24"/>
  <c r="I15" i="24" s="1"/>
  <c r="B4" i="8" s="1"/>
  <c r="C8" i="8" l="1"/>
</calcChain>
</file>

<file path=xl/sharedStrings.xml><?xml version="1.0" encoding="utf-8"?>
<sst xmlns="http://schemas.openxmlformats.org/spreadsheetml/2006/main" count="216" uniqueCount="153">
  <si>
    <t>数量</t>
    <phoneticPr fontId="1" type="noConversion"/>
  </si>
  <si>
    <t>个</t>
    <rPh sb="0" eb="1">
      <t>ge</t>
    </rPh>
    <phoneticPr fontId="1" type="noConversion"/>
  </si>
  <si>
    <t>人</t>
    <rPh sb="0" eb="1">
      <t>ren</t>
    </rPh>
    <phoneticPr fontId="1" type="noConversion"/>
  </si>
  <si>
    <t>康辉会展报价汇总</t>
    <phoneticPr fontId="1" type="noConversion"/>
  </si>
  <si>
    <t>说明</t>
  </si>
  <si>
    <t>费用合计</t>
    <phoneticPr fontId="1" type="noConversion"/>
  </si>
  <si>
    <t>单位</t>
    <rPh sb="0" eb="1">
      <t>dan'wei</t>
    </rPh>
    <phoneticPr fontId="1" type="noConversion"/>
  </si>
  <si>
    <t>套</t>
    <rPh sb="0" eb="1">
      <t>tao</t>
    </rPh>
    <phoneticPr fontId="1" type="noConversion"/>
  </si>
  <si>
    <t>内容</t>
    <rPh sb="0" eb="1">
      <t>nei rong</t>
    </rPh>
    <phoneticPr fontId="1" type="noConversion"/>
  </si>
  <si>
    <t>编号</t>
    <rPh sb="0" eb="1">
      <t>bian hao</t>
    </rPh>
    <phoneticPr fontId="1" type="noConversion"/>
  </si>
  <si>
    <t>天数</t>
    <rPh sb="0" eb="1">
      <t>tian shu</t>
    </rPh>
    <phoneticPr fontId="1" type="noConversion"/>
  </si>
  <si>
    <t>小计：</t>
    <rPh sb="0" eb="1">
      <t>xiao ji</t>
    </rPh>
    <phoneticPr fontId="1" type="noConversion"/>
  </si>
  <si>
    <t>描述</t>
    <rPh sb="0" eb="1">
      <t>miao shu</t>
    </rPh>
    <phoneticPr fontId="1" type="noConversion"/>
  </si>
  <si>
    <t>摄影摄像师补助（餐费+交通）</t>
    <rPh sb="0" eb="1">
      <t>she ying she xiang</t>
    </rPh>
    <rPh sb="4" eb="5">
      <t>shi fu</t>
    </rPh>
    <rPh sb="5" eb="6">
      <t>bu zhu</t>
    </rPh>
    <rPh sb="8" eb="9">
      <t>can fei</t>
    </rPh>
    <rPh sb="11" eb="12">
      <t>jiao tong</t>
    </rPh>
    <phoneticPr fontId="11"/>
  </si>
  <si>
    <t>兼职补助（餐费+交通）</t>
    <rPh sb="0" eb="1">
      <t>jian zhi</t>
    </rPh>
    <rPh sb="2" eb="3">
      <t>bu zhu</t>
    </rPh>
    <rPh sb="5" eb="6">
      <t>can fei</t>
    </rPh>
    <rPh sb="8" eb="9">
      <t>jiao tong</t>
    </rPh>
    <phoneticPr fontId="11"/>
  </si>
  <si>
    <t>搭建</t>
    <rPh sb="0" eb="1">
      <t>da jian</t>
    </rPh>
    <phoneticPr fontId="1" type="noConversion"/>
  </si>
  <si>
    <t>AV</t>
    <phoneticPr fontId="1" type="noConversion"/>
  </si>
  <si>
    <t>执行相关</t>
    <rPh sb="0" eb="1">
      <t>zhi xing</t>
    </rPh>
    <rPh sb="2" eb="3">
      <t>xiang guan</t>
    </rPh>
    <phoneticPr fontId="1" type="noConversion"/>
  </si>
  <si>
    <t>摄影师-活动当天拍摄服务</t>
    <rPh sb="0" eb="1">
      <t>she yign shi</t>
    </rPh>
    <rPh sb="4" eb="5">
      <t>huo dong</t>
    </rPh>
    <rPh sb="6" eb="7">
      <t>dang tian</t>
    </rPh>
    <rPh sb="8" eb="9">
      <t>pai she fu wu</t>
    </rPh>
    <phoneticPr fontId="11"/>
  </si>
  <si>
    <t>摄像师-活动当天拍摄服务</t>
    <rPh sb="0" eb="1">
      <t>she xiang shi</t>
    </rPh>
    <phoneticPr fontId="11"/>
  </si>
  <si>
    <t>图片直播-活动当天（平台分享相册、修图师全程后期）</t>
    <rPh sb="0" eb="1">
      <t>tu pian</t>
    </rPh>
    <rPh sb="2" eb="3">
      <t>zhi bo</t>
    </rPh>
    <rPh sb="5" eb="6">
      <t>huo dong</t>
    </rPh>
    <rPh sb="7" eb="8">
      <t>dang tian</t>
    </rPh>
    <rPh sb="10" eb="11">
      <t>ping tai fen xiang</t>
    </rPh>
    <rPh sb="14" eb="15">
      <t>xiang ce</t>
    </rPh>
    <rPh sb="17" eb="18">
      <t>xiu tu shi</t>
    </rPh>
    <rPh sb="20" eb="21">
      <t>quan cheng hou qi</t>
    </rPh>
    <phoneticPr fontId="11"/>
  </si>
  <si>
    <t>后期-3分钟以内，含片头片尾及2次修改；
不含特效、版权音乐费用</t>
    <rPh sb="0" eb="1">
      <t>hou qi</t>
    </rPh>
    <rPh sb="4" eb="5">
      <t>fen zhong</t>
    </rPh>
    <rPh sb="6" eb="7">
      <t>yi nei</t>
    </rPh>
    <rPh sb="9" eb="10">
      <t>han</t>
    </rPh>
    <rPh sb="10" eb="11">
      <t>pian tou pian wei</t>
    </rPh>
    <rPh sb="14" eb="15">
      <t>ji</t>
    </rPh>
    <rPh sb="16" eb="17">
      <t>ci</t>
    </rPh>
    <rPh sb="17" eb="18">
      <t>xiu gai</t>
    </rPh>
    <rPh sb="21" eb="22">
      <t>bu han</t>
    </rPh>
    <rPh sb="23" eb="24">
      <t>te xiao</t>
    </rPh>
    <rPh sb="26" eb="27">
      <t>ban quan</t>
    </rPh>
    <rPh sb="28" eb="29">
      <t>yin yue</t>
    </rPh>
    <rPh sb="30" eb="31">
      <t>fei yong</t>
    </rPh>
    <phoneticPr fontId="11"/>
  </si>
  <si>
    <t>视频类</t>
    <rPh sb="0" eb="1">
      <t>shi pin</t>
    </rPh>
    <rPh sb="2" eb="3">
      <t>lei</t>
    </rPh>
    <phoneticPr fontId="10" type="noConversion"/>
  </si>
  <si>
    <t>摄影摄像</t>
    <rPh sb="0" eb="1">
      <t>she ying she xiang</t>
    </rPh>
    <phoneticPr fontId="10" type="noConversion"/>
  </si>
  <si>
    <t>第三方人员</t>
    <rPh sb="0" eb="1">
      <t>di san fang ren yuan</t>
    </rPh>
    <phoneticPr fontId="10" type="noConversion"/>
  </si>
  <si>
    <t>兼职</t>
    <rPh sb="0" eb="1">
      <t>jian zhi</t>
    </rPh>
    <phoneticPr fontId="1" type="noConversion"/>
  </si>
  <si>
    <t>奖杯</t>
  </si>
  <si>
    <t>项目总监执行劳务费</t>
  </si>
  <si>
    <t>项目经理执行劳务费</t>
  </si>
  <si>
    <t>工作人员补助（交通+餐饮+通讯）</t>
  </si>
  <si>
    <t>物料制作</t>
    <rPh sb="0" eb="1">
      <t>wu liao</t>
    </rPh>
    <rPh sb="2" eb="3">
      <t>zhi zuo</t>
    </rPh>
    <phoneticPr fontId="10" type="noConversion"/>
  </si>
  <si>
    <t>麦克风套</t>
    <rPh sb="0" eb="1">
      <t>mai ke feng tao</t>
    </rPh>
    <phoneticPr fontId="1" type="noConversion"/>
  </si>
  <si>
    <t>执行费用</t>
    <rPh sb="0" eb="1">
      <t>zhi xing fei yong</t>
    </rPh>
    <phoneticPr fontId="10" type="noConversion"/>
  </si>
  <si>
    <t>PVC4面彩印</t>
    <rPh sb="4" eb="5">
      <t>mian</t>
    </rPh>
    <rPh sb="5" eb="6">
      <t>cai yin</t>
    </rPh>
    <phoneticPr fontId="1" type="noConversion"/>
  </si>
  <si>
    <t>执行人工</t>
    <rPh sb="0" eb="1">
      <t>zhi xing ren gong</t>
    </rPh>
    <phoneticPr fontId="1" type="noConversion"/>
  </si>
  <si>
    <t>方案撰写，预热海报，创意物料设计、视频创意等</t>
    <rPh sb="5" eb="6">
      <t>yu re</t>
    </rPh>
    <rPh sb="10" eb="11">
      <t>chuang yi wu liao</t>
    </rPh>
    <rPh sb="12" eb="13">
      <t>wu liao</t>
    </rPh>
    <rPh sb="14" eb="15">
      <t>she ji</t>
    </rPh>
    <phoneticPr fontId="1" type="noConversion"/>
  </si>
  <si>
    <t>舞台</t>
  </si>
  <si>
    <t>钢架结构面40mm基础地台板，双层12mm多层板</t>
  </si>
  <si>
    <t>平米</t>
  </si>
  <si>
    <t>台阶</t>
  </si>
  <si>
    <t>木制结构，面地毯</t>
  </si>
  <si>
    <t>米</t>
  </si>
  <si>
    <t>签到区</t>
  </si>
  <si>
    <t>项</t>
  </si>
  <si>
    <t>货车</t>
  </si>
  <si>
    <t>施工人工费</t>
  </si>
  <si>
    <t>费用小计</t>
    <rPh sb="0" eb="1">
      <t>fei yong zong ji</t>
    </rPh>
    <rPh sb="2" eb="3">
      <t>xiao ji</t>
    </rPh>
    <phoneticPr fontId="1" type="noConversion"/>
  </si>
  <si>
    <t>税点6%</t>
    <phoneticPr fontId="1" type="noConversion"/>
  </si>
  <si>
    <t>费用总计</t>
    <rPh sb="0" eb="1">
      <t>fei yong zong ji</t>
    </rPh>
    <rPh sb="2" eb="3">
      <t>zong ji</t>
    </rPh>
    <phoneticPr fontId="1" type="noConversion"/>
  </si>
  <si>
    <t>数量1</t>
  </si>
  <si>
    <t>单位</t>
  </si>
  <si>
    <t>数量2</t>
  </si>
  <si>
    <t>搭建运营</t>
    <rPh sb="0" eb="1">
      <t>da jian</t>
    </rPh>
    <rPh sb="2" eb="3">
      <t>yun ying</t>
    </rPh>
    <phoneticPr fontId="1" type="noConversion"/>
  </si>
  <si>
    <t>背墙画面</t>
    <rPh sb="2" eb="3">
      <t>hua mian</t>
    </rPh>
    <phoneticPr fontId="1" type="noConversion"/>
  </si>
  <si>
    <t>背墙</t>
    <phoneticPr fontId="1" type="noConversion"/>
  </si>
  <si>
    <t>搭建项目（预估）</t>
  </si>
  <si>
    <t>视频项目</t>
  </si>
  <si>
    <t>描述</t>
    <rPh sb="0" eb="1">
      <t>miao'shu</t>
    </rPh>
    <phoneticPr fontId="1" type="noConversion"/>
  </si>
  <si>
    <t>规格</t>
    <rPh sb="0" eb="1">
      <t>gui'ge</t>
    </rPh>
    <phoneticPr fontId="1" type="noConversion"/>
  </si>
  <si>
    <t>项目</t>
    <phoneticPr fontId="1" type="noConversion"/>
  </si>
  <si>
    <t>内容</t>
    <rPh sb="0" eb="1">
      <t>nei'r</t>
    </rPh>
    <phoneticPr fontId="1" type="noConversion"/>
  </si>
  <si>
    <t>视频设备</t>
  </si>
  <si>
    <t>音响设备</t>
  </si>
  <si>
    <t>灯光设备</t>
  </si>
  <si>
    <t>平米</t>
    <phoneticPr fontId="1" type="noConversion"/>
  </si>
  <si>
    <t>个</t>
    <phoneticPr fontId="1" type="noConversion"/>
  </si>
  <si>
    <t>只</t>
    <phoneticPr fontId="1" type="noConversion"/>
  </si>
  <si>
    <t>套</t>
    <phoneticPr fontId="1" type="noConversion"/>
  </si>
  <si>
    <t>支</t>
    <phoneticPr fontId="1" type="noConversion"/>
  </si>
  <si>
    <t>米</t>
    <phoneticPr fontId="1" type="noConversion"/>
  </si>
  <si>
    <t>人</t>
    <phoneticPr fontId="1" type="noConversion"/>
  </si>
  <si>
    <t>次</t>
    <phoneticPr fontId="1" type="noConversion"/>
  </si>
  <si>
    <t>趟</t>
    <phoneticPr fontId="1" type="noConversion"/>
  </si>
  <si>
    <t>厢式货车</t>
    <phoneticPr fontId="10" type="noConversion"/>
  </si>
  <si>
    <t>5m*3m</t>
    <phoneticPr fontId="1" type="noConversion"/>
  </si>
  <si>
    <t>开场视频</t>
    <rPh sb="0" eb="4">
      <t>kaishi pin</t>
    </rPh>
    <phoneticPr fontId="11"/>
  </si>
  <si>
    <t>工时</t>
    <rPh sb="0" eb="2">
      <t>shi jia</t>
    </rPh>
    <phoneticPr fontId="1" type="noConversion"/>
  </si>
  <si>
    <t>调光台</t>
    <phoneticPr fontId="1" type="noConversion"/>
  </si>
  <si>
    <t xml:space="preserve"> 数字调音台  </t>
    <phoneticPr fontId="1" type="noConversion"/>
  </si>
  <si>
    <t>化妆师</t>
    <rPh sb="0" eb="2">
      <t>hua zhuang sh</t>
    </rPh>
    <phoneticPr fontId="1" type="noConversion"/>
  </si>
  <si>
    <t>补充舞台</t>
    <phoneticPr fontId="1" type="noConversion"/>
  </si>
  <si>
    <t>舞台地毯</t>
    <phoneticPr fontId="1" type="noConversion"/>
  </si>
  <si>
    <t>16*6</t>
    <phoneticPr fontId="1" type="noConversion"/>
  </si>
  <si>
    <t>整体普通拉绒地毯黑色，含损耗</t>
    <rPh sb="2" eb="3">
      <t>la ron</t>
    </rPh>
    <rPh sb="6" eb="7">
      <t>hei se</t>
    </rPh>
    <phoneticPr fontId="1" type="noConversion"/>
  </si>
  <si>
    <t>L13m*H0.6</t>
    <phoneticPr fontId="1" type="noConversion"/>
  </si>
  <si>
    <t>斜坡</t>
    <phoneticPr fontId="1" type="noConversion"/>
  </si>
  <si>
    <t>L3m</t>
    <phoneticPr fontId="1" type="noConversion"/>
  </si>
  <si>
    <t>斜边结构及亚克力灯箱字</t>
    <phoneticPr fontId="1" type="noConversion"/>
  </si>
  <si>
    <t>全频音箱（线阵列系列）</t>
    <phoneticPr fontId="1" type="noConversion"/>
  </si>
  <si>
    <t>低频音箱（线阵列系列）</t>
    <phoneticPr fontId="1" type="noConversion"/>
  </si>
  <si>
    <t>全频音箱</t>
    <phoneticPr fontId="1" type="noConversion"/>
  </si>
  <si>
    <t>全频返送音箱</t>
    <phoneticPr fontId="1" type="noConversion"/>
  </si>
  <si>
    <t>数字功放</t>
    <phoneticPr fontId="1" type="noConversion"/>
  </si>
  <si>
    <t xml:space="preserve">无线手持式话筒 </t>
    <phoneticPr fontId="1" type="noConversion"/>
  </si>
  <si>
    <t>头戴式话筒</t>
    <phoneticPr fontId="1" type="noConversion"/>
  </si>
  <si>
    <t>舒尔UR4D+接收机</t>
    <phoneticPr fontId="1" type="noConversion"/>
  </si>
  <si>
    <t xml:space="preserve">U段天线放大传输系统(带UA870WB指向性天线)    </t>
    <phoneticPr fontId="1" type="noConversion"/>
  </si>
  <si>
    <t>有线对讲系统主机</t>
    <phoneticPr fontId="1" type="noConversion"/>
  </si>
  <si>
    <t>有线对讲系统接收点</t>
    <phoneticPr fontId="1" type="noConversion"/>
  </si>
  <si>
    <t>P3 LED屏</t>
    <phoneticPr fontId="1" type="noConversion"/>
  </si>
  <si>
    <t>网络交换机（千兆,24路）</t>
    <phoneticPr fontId="1" type="noConversion"/>
  </si>
  <si>
    <t>Extort DVI DA 分配器</t>
    <phoneticPr fontId="1" type="noConversion"/>
  </si>
  <si>
    <t>光纤延长器</t>
    <phoneticPr fontId="1" type="noConversion"/>
  </si>
  <si>
    <t>光缆(多模，双工，100m)</t>
    <phoneticPr fontId="1" type="noConversion"/>
  </si>
  <si>
    <t>高清宽屏监视器</t>
    <phoneticPr fontId="1" type="noConversion"/>
  </si>
  <si>
    <t>等离子电视(42"，全高清)</t>
    <phoneticPr fontId="1" type="noConversion"/>
  </si>
  <si>
    <t>配电箱(三相，100A)</t>
    <phoneticPr fontId="1" type="noConversion"/>
  </si>
  <si>
    <t>图案电脑灯（切片）</t>
    <phoneticPr fontId="1" type="noConversion"/>
  </si>
  <si>
    <t>变色灯</t>
    <phoneticPr fontId="1" type="noConversion"/>
  </si>
  <si>
    <t>光束电脑灯</t>
    <phoneticPr fontId="1" type="noConversion"/>
  </si>
  <si>
    <t>网络信号处理器</t>
    <phoneticPr fontId="1" type="noConversion"/>
  </si>
  <si>
    <t>信号放大器</t>
    <phoneticPr fontId="1" type="noConversion"/>
  </si>
  <si>
    <t>Truss  灯光架  (300mmx400mm)</t>
    <phoneticPr fontId="1" type="noConversion"/>
  </si>
  <si>
    <t>手动葫芦(1吨，20米)</t>
    <phoneticPr fontId="1" type="noConversion"/>
  </si>
  <si>
    <t>雾化机(带轴流风机)</t>
    <phoneticPr fontId="1" type="noConversion"/>
  </si>
  <si>
    <t>项目经理</t>
    <phoneticPr fontId="1" type="noConversion"/>
  </si>
  <si>
    <t>视频师</t>
    <phoneticPr fontId="1" type="noConversion"/>
  </si>
  <si>
    <t>音响师</t>
    <phoneticPr fontId="1" type="noConversion"/>
  </si>
  <si>
    <t>灯光师</t>
    <phoneticPr fontId="1" type="noConversion"/>
  </si>
  <si>
    <t>技术人员</t>
    <phoneticPr fontId="1" type="noConversion"/>
  </si>
  <si>
    <t>施工费</t>
    <rPh sb="0" eb="2">
      <t>shi gogn fe</t>
    </rPh>
    <phoneticPr fontId="1" type="noConversion"/>
  </si>
  <si>
    <t>刀刮布UV打印</t>
    <rPh sb="0" eb="1">
      <t>zheng mian</t>
    </rPh>
    <rPh sb="2" eb="3">
      <t>xie zhen hua mian</t>
    </rPh>
    <phoneticPr fontId="1" type="noConversion"/>
  </si>
  <si>
    <t>LED 处理器</t>
    <phoneticPr fontId="1" type="noConversion"/>
  </si>
  <si>
    <t>演出素材剪辑</t>
    <rPh sb="0" eb="6">
      <t>yan chsu ca</t>
    </rPh>
    <phoneticPr fontId="1" type="noConversion"/>
  </si>
  <si>
    <t>大巴车</t>
    <rPh sb="0" eb="2">
      <t>da ba</t>
    </rPh>
    <phoneticPr fontId="1" type="noConversion"/>
  </si>
  <si>
    <t>互动道具</t>
    <rPh sb="0" eb="2">
      <t>hu don</t>
    </rPh>
    <phoneticPr fontId="1" type="noConversion"/>
  </si>
  <si>
    <t>围巾</t>
    <rPh sb="0" eb="2">
      <t>wei ji</t>
    </rPh>
    <phoneticPr fontId="1" type="noConversion"/>
  </si>
  <si>
    <t>手举牌</t>
    <rPh sb="0" eb="2">
      <t>shou ju</t>
    </rPh>
    <phoneticPr fontId="1" type="noConversion"/>
  </si>
  <si>
    <t>条</t>
    <phoneticPr fontId="1" type="noConversion"/>
  </si>
  <si>
    <t>灯笼、中国结</t>
    <rPh sb="0" eb="2">
      <t>deng</t>
    </rPh>
    <phoneticPr fontId="1" type="noConversion"/>
  </si>
  <si>
    <t>发光道具</t>
    <rPh sb="0" eb="2">
      <t>fa guan</t>
    </rPh>
    <phoneticPr fontId="1" type="noConversion"/>
  </si>
  <si>
    <t>透明K9高精度水晶</t>
    <phoneticPr fontId="1" type="noConversion"/>
  </si>
  <si>
    <t>钢木结构-背面</t>
    <rPh sb="0" eb="4">
      <t>mbei mian</t>
    </rPh>
    <phoneticPr fontId="1" type="noConversion"/>
  </si>
  <si>
    <t>录音棚租用</t>
    <phoneticPr fontId="1" type="noConversion"/>
  </si>
  <si>
    <t>次</t>
    <phoneticPr fontId="1" type="noConversion"/>
  </si>
  <si>
    <t>录音棚现场拍摄</t>
    <phoneticPr fontId="1" type="noConversion"/>
  </si>
  <si>
    <t>租用时长5小时</t>
    <phoneticPr fontId="1" type="noConversion"/>
  </si>
  <si>
    <t>小计：</t>
  </si>
  <si>
    <t>服务费10%：</t>
    <rPh sb="0" eb="1">
      <t>fu eu fei</t>
    </rPh>
    <phoneticPr fontId="1" type="noConversion"/>
  </si>
  <si>
    <t>总计：</t>
    <rPh sb="0" eb="1">
      <t>zong ji</t>
    </rPh>
    <phoneticPr fontId="1" type="noConversion"/>
  </si>
  <si>
    <t>单价</t>
  </si>
  <si>
    <t>金额</t>
  </si>
  <si>
    <t>视频时长3min</t>
    <rPh sb="0" eb="4">
      <t>mi</t>
    </rPh>
    <phoneticPr fontId="1" type="noConversion"/>
  </si>
  <si>
    <t>兼职（活动当天现场助理）</t>
    <rPh sb="0" eb="1">
      <t>jian zhi</t>
    </rPh>
    <rPh sb="3" eb="4">
      <t>huo dong</t>
    </rPh>
    <rPh sb="5" eb="6">
      <t>dang tian</t>
    </rPh>
    <rPh sb="7" eb="8">
      <t>xian chang</t>
    </rPh>
    <rPh sb="9" eb="10">
      <t>zhu li</t>
    </rPh>
    <phoneticPr fontId="1" type="noConversion"/>
  </si>
  <si>
    <t>含助理、LED补光灯、手持稳定器、交通、餐费</t>
    <rPh sb="0" eb="2">
      <t>zhu l</t>
    </rPh>
    <phoneticPr fontId="1" type="noConversion"/>
  </si>
  <si>
    <t>单价</t>
    <rPh sb="0" eb="2">
      <t>dan</t>
    </rPh>
    <phoneticPr fontId="1" type="noConversion"/>
  </si>
  <si>
    <t>总价</t>
    <rPh sb="0" eb="2">
      <t>zong ji</t>
    </rPh>
    <phoneticPr fontId="1" type="noConversion"/>
  </si>
  <si>
    <t>总计：</t>
    <rPh sb="0" eb="2">
      <t>z</t>
    </rPh>
    <phoneticPr fontId="1" type="noConversion"/>
  </si>
  <si>
    <t>服务费</t>
    <rPh sb="0" eb="2">
      <t>fu wu</t>
    </rPh>
    <phoneticPr fontId="1" type="noConversion"/>
  </si>
  <si>
    <t>3.7m*2m*0.8m*2套
16m*2.3m*0.8m*1套</t>
    <phoneticPr fontId="1" type="noConversion"/>
  </si>
  <si>
    <t>控制台 watch'out</t>
    <phoneticPr fontId="1" type="noConversion"/>
  </si>
  <si>
    <t>备用金</t>
    <rPh sb="0" eb="2">
      <t>bei yong ji</t>
    </rPh>
    <phoneticPr fontId="1" type="noConversion"/>
  </si>
  <si>
    <t>最终优惠价格</t>
    <rPh sb="0" eb="2">
      <t>zui zhong you hu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</si>
</sst>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¥&quot;#,##0.00_);[Red]\(&quot;¥&quot;#,##0.00\)"/>
    <numFmt numFmtId="41" formatCode="_(* #,##0_);_(* \(#,##0\);_(* &quot;-&quot;_);_(@_)"/>
  </numFmts>
  <fonts count="22">
    <font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sz val="11"/>
      <color theme="1"/>
      <name val="DengXian"/>
      <family val="3"/>
      <charset val="134"/>
      <scheme val="minor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sz val="10"/>
      <name val="Arial"/>
      <family val="2"/>
    </font>
    <font>
      <u/>
      <sz val="11"/>
      <color theme="10"/>
      <name val="DengXian"/>
      <family val="2"/>
      <scheme val="minor"/>
    </font>
    <font>
      <u/>
      <sz val="11"/>
      <color theme="11"/>
      <name val="DengXian"/>
      <family val="2"/>
      <scheme val="minor"/>
    </font>
    <font>
      <sz val="9"/>
      <name val="Verdana"/>
      <family val="2"/>
    </font>
    <font>
      <sz val="6"/>
      <name val="ＭＳ Ｐゴシック"/>
      <family val="3"/>
      <charset val="128"/>
    </font>
    <font>
      <b/>
      <sz val="18"/>
      <color theme="1"/>
      <name val="微软雅黑"/>
      <family val="2"/>
      <charset val="134"/>
    </font>
    <font>
      <b/>
      <sz val="12"/>
      <color theme="3"/>
      <name val="微软雅黑"/>
      <family val="2"/>
      <charset val="134"/>
    </font>
    <font>
      <sz val="11"/>
      <name val="等线 Regular"/>
      <family val="3"/>
      <charset val="134"/>
    </font>
    <font>
      <b/>
      <sz val="11"/>
      <name val="等线 Regular"/>
      <charset val="134"/>
    </font>
    <font>
      <sz val="11"/>
      <color rgb="FF000000"/>
      <name val="DengXian"/>
      <family val="3"/>
      <charset val="134"/>
      <scheme val="minor"/>
    </font>
    <font>
      <sz val="11"/>
      <color indexed="8"/>
      <name val="DengXian"/>
      <family val="3"/>
      <charset val="134"/>
      <scheme val="minor"/>
    </font>
    <font>
      <sz val="11"/>
      <color theme="1"/>
      <name val="Microsoft YaHei"/>
      <family val="2"/>
      <charset val="134"/>
    </font>
    <font>
      <sz val="11"/>
      <color rgb="FFFF0000"/>
      <name val="微软雅黑"/>
      <family val="2"/>
      <charset val="134"/>
    </font>
    <font>
      <sz val="11"/>
      <color rgb="FFFF0000"/>
      <name val="Microsoft YaHei"/>
      <family val="2"/>
      <charset val="134"/>
    </font>
    <font>
      <sz val="11"/>
      <name val="Abadi MT Condensed Extra Bold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8">
    <xf numFmtId="0" fontId="0" fillId="0" borderId="0"/>
    <xf numFmtId="0" fontId="2" fillId="0" borderId="0"/>
    <xf numFmtId="0" fontId="6" fillId="0" borderId="0">
      <alignment vertical="center"/>
    </xf>
    <xf numFmtId="0" fontId="7" fillId="0" borderId="0"/>
    <xf numFmtId="0" fontId="6" fillId="0" borderId="0">
      <alignment horizontal="justify" vertical="justify" textRotation="127" wrapText="1"/>
      <protection hidden="1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1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0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8" fontId="5" fillId="3" borderId="1" xfId="0" applyNumberFormat="1" applyFont="1" applyFill="1" applyBorder="1" applyAlignment="1" applyProtection="1">
      <alignment horizontal="center" vertical="center" wrapText="1"/>
    </xf>
    <xf numFmtId="8" fontId="4" fillId="0" borderId="1" xfId="0" applyNumberFormat="1" applyFont="1" applyBorder="1" applyAlignment="1">
      <alignment horizontal="center" vertical="center"/>
    </xf>
    <xf numFmtId="8" fontId="13" fillId="0" borderId="1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16" fillId="0" borderId="1" xfId="0" applyFont="1" applyBorder="1" applyAlignment="1">
      <alignment horizontal="left" vertical="center"/>
    </xf>
    <xf numFmtId="49" fontId="16" fillId="0" borderId="4" xfId="0" applyNumberFormat="1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49" fontId="17" fillId="0" borderId="1" xfId="0" applyNumberFormat="1" applyFont="1" applyFill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13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40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/>
    </xf>
    <xf numFmtId="0" fontId="0" fillId="0" borderId="0" xfId="0" applyFill="1" applyBorder="1"/>
    <xf numFmtId="0" fontId="13" fillId="0" borderId="0" xfId="0" applyFont="1" applyFill="1" applyBorder="1" applyAlignment="1">
      <alignment vertical="center"/>
    </xf>
    <xf numFmtId="49" fontId="0" fillId="0" borderId="4" xfId="0" applyNumberFormat="1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right" vertical="center"/>
    </xf>
    <xf numFmtId="8" fontId="13" fillId="6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4" fillId="5" borderId="10" xfId="0" applyFont="1" applyFill="1" applyBorder="1" applyAlignment="1">
      <alignment vertical="center"/>
    </xf>
    <xf numFmtId="8" fontId="2" fillId="0" borderId="1" xfId="0" applyNumberFormat="1" applyFont="1" applyFill="1" applyBorder="1" applyAlignment="1">
      <alignment horizontal="right" vertical="center"/>
    </xf>
    <xf numFmtId="8" fontId="2" fillId="0" borderId="1" xfId="0" applyNumberFormat="1" applyFont="1" applyBorder="1" applyAlignment="1">
      <alignment horizontal="right" vertical="center"/>
    </xf>
    <xf numFmtId="0" fontId="21" fillId="0" borderId="5" xfId="0" applyNumberFormat="1" applyFont="1" applyFill="1" applyBorder="1" applyAlignment="1">
      <alignment vertical="center"/>
    </xf>
    <xf numFmtId="38" fontId="18" fillId="0" borderId="1" xfId="0" applyNumberFormat="1" applyFont="1" applyFill="1" applyBorder="1" applyAlignment="1">
      <alignment horizontal="right" vertical="center" wrapText="1"/>
    </xf>
    <xf numFmtId="38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right" vertical="center" wrapText="1"/>
    </xf>
    <xf numFmtId="38" fontId="4" fillId="0" borderId="1" xfId="0" applyNumberFormat="1" applyFont="1" applyFill="1" applyBorder="1" applyAlignment="1">
      <alignment horizontal="right"/>
    </xf>
    <xf numFmtId="49" fontId="4" fillId="0" borderId="7" xfId="0" applyNumberFormat="1" applyFont="1" applyFill="1" applyBorder="1" applyAlignment="1">
      <alignment horizontal="right" vertical="center" wrapText="1"/>
    </xf>
    <xf numFmtId="49" fontId="4" fillId="0" borderId="8" xfId="0" applyNumberFormat="1" applyFont="1" applyFill="1" applyBorder="1" applyAlignment="1">
      <alignment horizontal="right" vertical="center" wrapText="1"/>
    </xf>
    <xf numFmtId="49" fontId="4" fillId="0" borderId="8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/>
    </xf>
    <xf numFmtId="9" fontId="4" fillId="0" borderId="1" xfId="0" applyNumberFormat="1" applyFont="1" applyFill="1" applyBorder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right" vertical="center"/>
    </xf>
    <xf numFmtId="49" fontId="4" fillId="0" borderId="7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>
      <alignment horizontal="right" vertical="center"/>
    </xf>
    <xf numFmtId="0" fontId="4" fillId="0" borderId="8" xfId="0" applyNumberFormat="1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vertical="center" wrapText="1"/>
    </xf>
  </cellXfs>
  <cellStyles count="18">
    <cellStyle name="Normal_Sheet1" xfId="3" xr:uid="{00000000-0005-0000-0000-000000000000}"/>
    <cellStyle name="常规" xfId="0" builtinId="0"/>
    <cellStyle name="常规 2" xfId="4" xr:uid="{00000000-0005-0000-0000-000002000000}"/>
    <cellStyle name="常规 3" xfId="1" xr:uid="{00000000-0005-0000-0000-000003000000}"/>
    <cellStyle name="常规 4" xfId="2" xr:uid="{00000000-0005-0000-0000-000004000000}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4" builtinId="8" hidden="1"/>
    <cellStyle name="超链接" xfId="16" builtinId="8" hidden="1"/>
    <cellStyle name="千位分隔[0]" xfId="13" builtinId="6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5" builtinId="9" hidden="1"/>
    <cellStyle name="已访问的超链接" xfId="17" builtinId="9" hidde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ple/Desktop/&#20139;&#36947;&#20986;&#34892;&#19978;&#24066;&#21457;&#24067;&#20250;--SOW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接待报价"/>
    </sheetNames>
    <sheetDataSet>
      <sheetData sheetId="0" refreshError="1">
        <row r="63">
          <cell r="G63">
            <v>5</v>
          </cell>
        </row>
        <row r="65">
          <cell r="G65">
            <v>4</v>
          </cell>
        </row>
        <row r="66">
          <cell r="G66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topLeftCell="A2" zoomScale="150" workbookViewId="0">
      <selection activeCell="B13" sqref="B13"/>
    </sheetView>
  </sheetViews>
  <sheetFormatPr baseColWidth="10" defaultColWidth="8.83203125" defaultRowHeight="17"/>
  <cols>
    <col min="1" max="1" width="17.1640625" style="2" customWidth="1"/>
    <col min="2" max="2" width="33.1640625" style="2" customWidth="1"/>
    <col min="3" max="3" width="60.83203125" style="2" customWidth="1"/>
    <col min="4" max="16384" width="8.83203125" style="2"/>
  </cols>
  <sheetData>
    <row r="1" spans="1:3" ht="52" customHeight="1"/>
    <row r="2" spans="1:3" ht="44" customHeight="1">
      <c r="A2" s="76" t="s">
        <v>3</v>
      </c>
      <c r="B2" s="76"/>
      <c r="C2" s="76"/>
    </row>
    <row r="3" spans="1:3" ht="19" customHeight="1">
      <c r="A3" s="1" t="s">
        <v>8</v>
      </c>
      <c r="B3" s="1" t="s">
        <v>5</v>
      </c>
      <c r="C3" s="1" t="s">
        <v>4</v>
      </c>
    </row>
    <row r="4" spans="1:3" ht="19" customHeight="1">
      <c r="A4" s="3" t="s">
        <v>15</v>
      </c>
      <c r="B4" s="6">
        <f>搭建!I15</f>
        <v>60064.4</v>
      </c>
      <c r="C4" s="4"/>
    </row>
    <row r="5" spans="1:3" ht="19" customHeight="1">
      <c r="A5" s="3" t="s">
        <v>16</v>
      </c>
      <c r="B5" s="6">
        <f>AV!F46</f>
        <v>160820</v>
      </c>
      <c r="C5" s="4"/>
    </row>
    <row r="6" spans="1:3">
      <c r="A6" s="5" t="s">
        <v>17</v>
      </c>
      <c r="B6" s="7">
        <f>'人员+物料+执行'!H38</f>
        <v>211501.092</v>
      </c>
      <c r="C6" s="5"/>
    </row>
    <row r="7" spans="1:3" ht="18">
      <c r="A7" s="77" t="s">
        <v>46</v>
      </c>
      <c r="B7" s="77"/>
      <c r="C7" s="8">
        <f>SUM(B4:B6)</f>
        <v>432385.49199999997</v>
      </c>
    </row>
    <row r="8" spans="1:3" ht="18">
      <c r="A8" s="78" t="s">
        <v>47</v>
      </c>
      <c r="B8" s="78"/>
      <c r="C8" s="8">
        <f>C7*0.06</f>
        <v>25943.129519999999</v>
      </c>
    </row>
    <row r="9" spans="1:3" ht="18">
      <c r="A9" s="77" t="s">
        <v>48</v>
      </c>
      <c r="B9" s="77"/>
      <c r="C9" s="49">
        <f>SUM(C7:C8)</f>
        <v>458328.62151999999</v>
      </c>
    </row>
    <row r="10" spans="1:3" ht="18">
      <c r="A10" s="77" t="s">
        <v>152</v>
      </c>
      <c r="B10" s="77"/>
      <c r="C10" s="49">
        <v>445000</v>
      </c>
    </row>
  </sheetData>
  <mergeCells count="5">
    <mergeCell ref="A2:C2"/>
    <mergeCell ref="A7:B7"/>
    <mergeCell ref="A8:B8"/>
    <mergeCell ref="A9:B9"/>
    <mergeCell ref="A10:B10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3"/>
  <sheetViews>
    <sheetView topLeftCell="A2" zoomScale="117" workbookViewId="0">
      <selection activeCell="C15" sqref="C15"/>
    </sheetView>
  </sheetViews>
  <sheetFormatPr baseColWidth="10" defaultColWidth="10.6640625" defaultRowHeight="15"/>
  <cols>
    <col min="2" max="2" width="23.5" bestFit="1" customWidth="1"/>
    <col min="3" max="3" width="38.33203125" bestFit="1" customWidth="1"/>
    <col min="4" max="4" width="44.33203125" bestFit="1" customWidth="1"/>
    <col min="5" max="5" width="6.1640625" bestFit="1" customWidth="1"/>
    <col min="6" max="6" width="7" bestFit="1" customWidth="1"/>
    <col min="7" max="7" width="6.1640625" bestFit="1" customWidth="1"/>
  </cols>
  <sheetData>
    <row r="1" spans="1:13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s="9" customFormat="1" ht="17"/>
    <row r="3" spans="1:13">
      <c r="A3" s="14" t="s">
        <v>59</v>
      </c>
      <c r="B3" s="15" t="s">
        <v>60</v>
      </c>
      <c r="C3" s="15" t="s">
        <v>57</v>
      </c>
      <c r="D3" s="15" t="s">
        <v>58</v>
      </c>
      <c r="E3" s="15" t="s">
        <v>49</v>
      </c>
      <c r="F3" s="15" t="s">
        <v>50</v>
      </c>
      <c r="G3" s="15" t="s">
        <v>51</v>
      </c>
      <c r="H3" s="15" t="s">
        <v>140</v>
      </c>
      <c r="I3" s="15" t="s">
        <v>141</v>
      </c>
      <c r="J3" s="13"/>
      <c r="K3" s="13"/>
      <c r="L3" s="13"/>
      <c r="M3" s="13"/>
    </row>
    <row r="4" spans="1:13">
      <c r="B4" s="82" t="s">
        <v>55</v>
      </c>
      <c r="C4" s="83"/>
      <c r="D4" s="83"/>
      <c r="E4" s="83"/>
      <c r="F4" s="83"/>
      <c r="G4" s="83"/>
      <c r="H4" s="83"/>
      <c r="I4" s="83"/>
      <c r="J4" s="13"/>
      <c r="K4" s="13"/>
      <c r="L4" s="13"/>
      <c r="M4" s="13"/>
    </row>
    <row r="5" spans="1:13" ht="17">
      <c r="A5" s="79" t="s">
        <v>42</v>
      </c>
      <c r="B5" s="11" t="s">
        <v>54</v>
      </c>
      <c r="C5" s="11" t="s">
        <v>74</v>
      </c>
      <c r="D5" s="11" t="s">
        <v>132</v>
      </c>
      <c r="E5" s="12">
        <v>15</v>
      </c>
      <c r="F5" s="12" t="s">
        <v>38</v>
      </c>
      <c r="G5" s="12">
        <v>1</v>
      </c>
      <c r="H5" s="11">
        <v>280</v>
      </c>
      <c r="I5" s="58">
        <f t="shared" ref="I5:I12" si="0">E5*G5*H5</f>
        <v>4200</v>
      </c>
      <c r="J5" s="13"/>
      <c r="K5" s="13"/>
      <c r="L5" s="13"/>
      <c r="M5" s="13"/>
    </row>
    <row r="6" spans="1:13" ht="17">
      <c r="A6" s="80"/>
      <c r="B6" s="11" t="s">
        <v>53</v>
      </c>
      <c r="C6" s="11" t="s">
        <v>74</v>
      </c>
      <c r="D6" s="11" t="s">
        <v>121</v>
      </c>
      <c r="E6" s="12">
        <v>15</v>
      </c>
      <c r="F6" s="12" t="s">
        <v>38</v>
      </c>
      <c r="G6" s="12">
        <v>1</v>
      </c>
      <c r="H6" s="11">
        <v>220</v>
      </c>
      <c r="I6" s="58">
        <f t="shared" si="0"/>
        <v>3300</v>
      </c>
      <c r="J6" s="13"/>
      <c r="K6" s="13"/>
      <c r="L6" s="13"/>
      <c r="M6" s="13"/>
    </row>
    <row r="7" spans="1:13" ht="34">
      <c r="A7" s="79" t="s">
        <v>36</v>
      </c>
      <c r="B7" s="10" t="s">
        <v>80</v>
      </c>
      <c r="C7" s="10" t="s">
        <v>149</v>
      </c>
      <c r="D7" s="11" t="s">
        <v>37</v>
      </c>
      <c r="E7" s="12">
        <v>51.6</v>
      </c>
      <c r="F7" s="12" t="s">
        <v>38</v>
      </c>
      <c r="G7" s="12">
        <v>1</v>
      </c>
      <c r="H7" s="11">
        <v>240</v>
      </c>
      <c r="I7" s="58">
        <f t="shared" si="0"/>
        <v>12384</v>
      </c>
      <c r="J7" s="13"/>
      <c r="K7" s="13"/>
      <c r="L7" s="13"/>
      <c r="M7" s="13"/>
    </row>
    <row r="8" spans="1:13" ht="17">
      <c r="A8" s="80"/>
      <c r="B8" s="52" t="s">
        <v>81</v>
      </c>
      <c r="C8" s="50" t="s">
        <v>82</v>
      </c>
      <c r="D8" s="50" t="s">
        <v>83</v>
      </c>
      <c r="E8" s="51">
        <v>120</v>
      </c>
      <c r="F8" s="51" t="s">
        <v>64</v>
      </c>
      <c r="G8" s="51">
        <v>1</v>
      </c>
      <c r="H8" s="11">
        <v>32</v>
      </c>
      <c r="I8" s="58">
        <f t="shared" si="0"/>
        <v>3840</v>
      </c>
      <c r="J8" s="13"/>
      <c r="K8" s="13"/>
      <c r="L8" s="13"/>
      <c r="M8" s="13"/>
    </row>
    <row r="9" spans="1:13" ht="17">
      <c r="A9" s="80"/>
      <c r="B9" s="10" t="s">
        <v>39</v>
      </c>
      <c r="C9" s="11" t="s">
        <v>84</v>
      </c>
      <c r="D9" s="11" t="s">
        <v>40</v>
      </c>
      <c r="E9" s="12">
        <v>13</v>
      </c>
      <c r="F9" s="12" t="s">
        <v>41</v>
      </c>
      <c r="G9" s="12">
        <v>1</v>
      </c>
      <c r="H9" s="11">
        <v>560</v>
      </c>
      <c r="I9" s="58">
        <f t="shared" si="0"/>
        <v>7280</v>
      </c>
      <c r="J9" s="13"/>
      <c r="K9" s="13"/>
      <c r="L9" s="13"/>
      <c r="M9" s="13"/>
    </row>
    <row r="10" spans="1:13" ht="17">
      <c r="A10" s="80"/>
      <c r="B10" s="52" t="s">
        <v>85</v>
      </c>
      <c r="C10" s="50" t="s">
        <v>86</v>
      </c>
      <c r="D10" s="50" t="s">
        <v>87</v>
      </c>
      <c r="E10" s="51">
        <v>1</v>
      </c>
      <c r="F10" s="51" t="s">
        <v>67</v>
      </c>
      <c r="G10" s="51">
        <v>1</v>
      </c>
      <c r="H10" s="11">
        <v>8000</v>
      </c>
      <c r="I10" s="58">
        <f t="shared" si="0"/>
        <v>8000</v>
      </c>
      <c r="J10" s="13"/>
      <c r="K10" s="13"/>
      <c r="L10" s="13"/>
      <c r="M10" s="13"/>
    </row>
    <row r="11" spans="1:13" ht="17">
      <c r="A11" s="81" t="s">
        <v>52</v>
      </c>
      <c r="B11" s="11" t="s">
        <v>44</v>
      </c>
      <c r="C11" s="11"/>
      <c r="D11" s="11"/>
      <c r="E11" s="12">
        <v>1</v>
      </c>
      <c r="F11" s="12" t="s">
        <v>43</v>
      </c>
      <c r="G11" s="12">
        <v>1</v>
      </c>
      <c r="H11" s="11">
        <v>6000</v>
      </c>
      <c r="I11" s="58">
        <f t="shared" si="0"/>
        <v>6000</v>
      </c>
      <c r="J11" s="13"/>
      <c r="K11" s="13"/>
      <c r="L11" s="13"/>
      <c r="M11" s="13"/>
    </row>
    <row r="12" spans="1:13" ht="17">
      <c r="A12" s="81"/>
      <c r="B12" s="11" t="s">
        <v>45</v>
      </c>
      <c r="C12" s="11"/>
      <c r="D12" s="11"/>
      <c r="E12" s="12">
        <v>24</v>
      </c>
      <c r="F12" s="12" t="s">
        <v>76</v>
      </c>
      <c r="G12" s="12">
        <v>1</v>
      </c>
      <c r="H12" s="11">
        <v>400</v>
      </c>
      <c r="I12" s="58">
        <f t="shared" si="0"/>
        <v>9600</v>
      </c>
      <c r="J12" s="13"/>
      <c r="K12" s="13"/>
      <c r="L12" s="13"/>
      <c r="M12" s="13"/>
    </row>
    <row r="13" spans="1:13">
      <c r="C13" s="41"/>
      <c r="D13" s="41"/>
      <c r="E13" s="41"/>
      <c r="F13" s="41"/>
      <c r="G13" s="17"/>
      <c r="H13" s="59" t="s">
        <v>137</v>
      </c>
      <c r="I13" s="60">
        <f>SUM(I5:I12)</f>
        <v>54604</v>
      </c>
      <c r="J13" s="13"/>
      <c r="K13" s="13"/>
      <c r="L13" s="13"/>
      <c r="M13" s="13"/>
    </row>
    <row r="14" spans="1:13" ht="18">
      <c r="B14" s="42"/>
      <c r="C14" s="43"/>
      <c r="D14" s="43"/>
      <c r="E14" s="43"/>
      <c r="F14" s="43"/>
      <c r="G14" s="25"/>
      <c r="H14" s="59" t="s">
        <v>138</v>
      </c>
      <c r="I14" s="60">
        <f>I13*0.1</f>
        <v>5460.4000000000005</v>
      </c>
      <c r="J14" s="13"/>
      <c r="K14" s="13"/>
      <c r="L14" s="13"/>
      <c r="M14" s="13"/>
    </row>
    <row r="15" spans="1:13" ht="18">
      <c r="C15" s="26"/>
      <c r="D15" s="26"/>
      <c r="E15" s="26"/>
      <c r="F15" s="26"/>
      <c r="G15" s="26"/>
      <c r="H15" s="59" t="s">
        <v>139</v>
      </c>
      <c r="I15" s="60">
        <f>SUM(I13:I14)</f>
        <v>60064.4</v>
      </c>
      <c r="J15" s="13"/>
      <c r="K15" s="13"/>
      <c r="L15" s="13"/>
      <c r="M15" s="13"/>
    </row>
    <row r="16" spans="1:13">
      <c r="H16" s="13"/>
      <c r="I16" s="13"/>
      <c r="J16" s="13"/>
      <c r="K16" s="13"/>
      <c r="L16" s="13"/>
      <c r="M16" s="13"/>
    </row>
    <row r="17" spans="8:13">
      <c r="H17" s="13"/>
      <c r="I17" s="13"/>
      <c r="J17" s="13"/>
      <c r="K17" s="13"/>
      <c r="L17" s="13"/>
      <c r="M17" s="13"/>
    </row>
    <row r="18" spans="8:13">
      <c r="H18" s="13"/>
      <c r="I18" s="13"/>
      <c r="J18" s="13"/>
      <c r="K18" s="13"/>
      <c r="L18" s="13"/>
      <c r="M18" s="13"/>
    </row>
    <row r="19" spans="8:13">
      <c r="H19" s="13"/>
      <c r="I19" s="13"/>
      <c r="J19" s="13"/>
      <c r="K19" s="13"/>
      <c r="L19" s="13"/>
      <c r="M19" s="13"/>
    </row>
    <row r="20" spans="8:13">
      <c r="H20" s="13"/>
      <c r="I20" s="13"/>
      <c r="J20" s="13"/>
      <c r="K20" s="13"/>
      <c r="L20" s="13"/>
      <c r="M20" s="13"/>
    </row>
    <row r="21" spans="8:13">
      <c r="H21" s="13"/>
      <c r="I21" s="13"/>
      <c r="J21" s="13"/>
      <c r="K21" s="13"/>
      <c r="L21" s="13"/>
      <c r="M21" s="13"/>
    </row>
    <row r="22" spans="8:13">
      <c r="H22" s="13"/>
      <c r="I22" s="13"/>
      <c r="J22" s="13"/>
      <c r="K22" s="13"/>
      <c r="L22" s="13"/>
      <c r="M22" s="13"/>
    </row>
    <row r="23" spans="8:13">
      <c r="H23" s="13"/>
      <c r="I23" s="13"/>
      <c r="J23" s="13"/>
      <c r="K23" s="13"/>
      <c r="L23" s="13"/>
      <c r="M23" s="13"/>
    </row>
    <row r="24" spans="8:13">
      <c r="H24" s="13"/>
      <c r="I24" s="13"/>
      <c r="J24" s="13"/>
      <c r="K24" s="13"/>
      <c r="L24" s="13"/>
      <c r="M24" s="13"/>
    </row>
    <row r="25" spans="8:13">
      <c r="H25" s="13"/>
      <c r="I25" s="13"/>
      <c r="J25" s="13"/>
      <c r="K25" s="13"/>
      <c r="L25" s="13"/>
      <c r="M25" s="13"/>
    </row>
    <row r="26" spans="8:13">
      <c r="H26" s="13"/>
      <c r="I26" s="13"/>
      <c r="J26" s="13"/>
      <c r="K26" s="13"/>
      <c r="L26" s="13"/>
      <c r="M26" s="13"/>
    </row>
    <row r="27" spans="8:13">
      <c r="H27" s="13"/>
      <c r="I27" s="13"/>
      <c r="J27" s="13"/>
      <c r="K27" s="13"/>
      <c r="L27" s="13"/>
      <c r="M27" s="13"/>
    </row>
    <row r="28" spans="8:13">
      <c r="H28" s="13"/>
      <c r="I28" s="13"/>
      <c r="J28" s="13"/>
      <c r="K28" s="13"/>
      <c r="L28" s="13"/>
      <c r="M28" s="13"/>
    </row>
    <row r="29" spans="8:13">
      <c r="H29" s="13"/>
      <c r="I29" s="13"/>
      <c r="J29" s="13"/>
      <c r="K29" s="13"/>
      <c r="L29" s="13"/>
      <c r="M29" s="13"/>
    </row>
    <row r="30" spans="8:13">
      <c r="H30" s="13"/>
      <c r="I30" s="13"/>
      <c r="J30" s="13"/>
      <c r="K30" s="13"/>
      <c r="L30" s="13"/>
      <c r="M30" s="13"/>
    </row>
    <row r="31" spans="8:13">
      <c r="H31" s="13"/>
      <c r="I31" s="13"/>
      <c r="J31" s="13"/>
      <c r="K31" s="13"/>
      <c r="L31" s="13"/>
      <c r="M31" s="13"/>
    </row>
    <row r="32" spans="8:13">
      <c r="H32" s="13"/>
      <c r="I32" s="13"/>
      <c r="J32" s="13"/>
      <c r="K32" s="13"/>
      <c r="L32" s="13"/>
      <c r="M32" s="13"/>
    </row>
    <row r="33" spans="8:13">
      <c r="H33" s="13"/>
      <c r="I33" s="13"/>
      <c r="J33" s="13"/>
      <c r="K33" s="13"/>
      <c r="L33" s="13"/>
      <c r="M33" s="13"/>
    </row>
    <row r="34" spans="8:13">
      <c r="H34" s="13"/>
      <c r="I34" s="13"/>
      <c r="J34" s="13"/>
      <c r="K34" s="13"/>
      <c r="L34" s="13"/>
      <c r="M34" s="13"/>
    </row>
    <row r="35" spans="8:13">
      <c r="H35" s="13"/>
      <c r="I35" s="13"/>
      <c r="J35" s="13"/>
      <c r="K35" s="13"/>
      <c r="L35" s="13"/>
      <c r="M35" s="13"/>
    </row>
    <row r="36" spans="8:13">
      <c r="H36" s="13"/>
      <c r="I36" s="13"/>
      <c r="J36" s="13"/>
      <c r="K36" s="13"/>
      <c r="L36" s="13"/>
      <c r="M36" s="13"/>
    </row>
    <row r="37" spans="8:13">
      <c r="H37" s="13"/>
      <c r="I37" s="13"/>
      <c r="J37" s="13"/>
      <c r="K37" s="13"/>
      <c r="L37" s="13"/>
      <c r="M37" s="13"/>
    </row>
    <row r="38" spans="8:13">
      <c r="H38" s="13"/>
      <c r="I38" s="13"/>
      <c r="J38" s="13"/>
      <c r="K38" s="13"/>
      <c r="L38" s="13"/>
      <c r="M38" s="13"/>
    </row>
    <row r="39" spans="8:13">
      <c r="H39" s="13"/>
      <c r="I39" s="13"/>
      <c r="J39" s="13"/>
      <c r="K39" s="13"/>
      <c r="L39" s="13"/>
      <c r="M39" s="13"/>
    </row>
    <row r="40" spans="8:13">
      <c r="H40" s="13"/>
      <c r="I40" s="13"/>
      <c r="J40" s="13"/>
      <c r="K40" s="13"/>
      <c r="L40" s="13"/>
      <c r="M40" s="13"/>
    </row>
    <row r="41" spans="8:13">
      <c r="H41" s="13"/>
      <c r="I41" s="13"/>
      <c r="J41" s="13"/>
      <c r="K41" s="13"/>
      <c r="L41" s="13"/>
      <c r="M41" s="13"/>
    </row>
    <row r="42" spans="8:13">
      <c r="H42" s="13"/>
      <c r="I42" s="13"/>
      <c r="J42" s="13"/>
      <c r="K42" s="13"/>
      <c r="L42" s="13"/>
      <c r="M42" s="13"/>
    </row>
    <row r="43" spans="8:13">
      <c r="H43" s="13"/>
      <c r="I43" s="13"/>
      <c r="J43" s="13"/>
      <c r="K43" s="13"/>
      <c r="L43" s="13"/>
      <c r="M43" s="13"/>
    </row>
    <row r="44" spans="8:13">
      <c r="H44" s="13"/>
      <c r="I44" s="13"/>
      <c r="J44" s="13"/>
      <c r="K44" s="13"/>
      <c r="L44" s="13"/>
      <c r="M44" s="13"/>
    </row>
    <row r="45" spans="8:13">
      <c r="H45" s="13"/>
      <c r="I45" s="13"/>
      <c r="J45" s="13"/>
      <c r="K45" s="13"/>
      <c r="L45" s="13"/>
      <c r="M45" s="13"/>
    </row>
    <row r="46" spans="8:13">
      <c r="H46" s="13"/>
      <c r="I46" s="13"/>
      <c r="J46" s="13"/>
      <c r="K46" s="13"/>
      <c r="L46" s="13"/>
      <c r="M46" s="13"/>
    </row>
    <row r="47" spans="8:13">
      <c r="H47" s="13"/>
      <c r="I47" s="13"/>
      <c r="J47" s="13"/>
      <c r="K47" s="13"/>
      <c r="L47" s="13"/>
      <c r="M47" s="13"/>
    </row>
    <row r="48" spans="8:13">
      <c r="H48" s="13"/>
      <c r="I48" s="13"/>
      <c r="J48" s="13"/>
      <c r="K48" s="13"/>
      <c r="L48" s="13"/>
      <c r="M48" s="13"/>
    </row>
    <row r="49" spans="8:13">
      <c r="H49" s="13"/>
      <c r="I49" s="13"/>
      <c r="J49" s="13"/>
      <c r="K49" s="13"/>
      <c r="L49" s="13"/>
      <c r="M49" s="13"/>
    </row>
    <row r="50" spans="8:13">
      <c r="H50" s="13"/>
      <c r="I50" s="13"/>
      <c r="J50" s="13"/>
      <c r="K50" s="13"/>
      <c r="L50" s="13"/>
      <c r="M50" s="13"/>
    </row>
    <row r="51" spans="8:13">
      <c r="H51" s="13"/>
      <c r="I51" s="13"/>
      <c r="J51" s="13"/>
      <c r="K51" s="13"/>
      <c r="L51" s="13"/>
      <c r="M51" s="13"/>
    </row>
    <row r="52" spans="8:13">
      <c r="H52" s="13"/>
      <c r="I52" s="13"/>
      <c r="J52" s="13"/>
      <c r="K52" s="13"/>
      <c r="L52" s="13"/>
      <c r="M52" s="13"/>
    </row>
    <row r="53" spans="8:13">
      <c r="H53" s="13"/>
      <c r="I53" s="13"/>
      <c r="J53" s="13"/>
      <c r="K53" s="13"/>
      <c r="L53" s="13"/>
      <c r="M53" s="13"/>
    </row>
    <row r="54" spans="8:13">
      <c r="H54" s="13"/>
      <c r="I54" s="13"/>
      <c r="J54" s="13"/>
      <c r="K54" s="13"/>
      <c r="L54" s="13"/>
      <c r="M54" s="13"/>
    </row>
    <row r="55" spans="8:13">
      <c r="H55" s="13"/>
      <c r="I55" s="13"/>
      <c r="J55" s="13"/>
      <c r="K55" s="13"/>
      <c r="L55" s="13"/>
      <c r="M55" s="13"/>
    </row>
    <row r="56" spans="8:13">
      <c r="H56" s="13"/>
      <c r="I56" s="13"/>
      <c r="J56" s="13"/>
      <c r="K56" s="13"/>
      <c r="L56" s="13"/>
      <c r="M56" s="13"/>
    </row>
    <row r="57" spans="8:13">
      <c r="H57" s="13"/>
      <c r="I57" s="13"/>
      <c r="J57" s="13"/>
      <c r="K57" s="13"/>
      <c r="L57" s="13"/>
      <c r="M57" s="13"/>
    </row>
    <row r="58" spans="8:13">
      <c r="H58" s="13"/>
      <c r="I58" s="13"/>
      <c r="J58" s="13"/>
      <c r="K58" s="13"/>
      <c r="L58" s="13"/>
      <c r="M58" s="13"/>
    </row>
    <row r="59" spans="8:13">
      <c r="H59" s="13"/>
      <c r="I59" s="13"/>
      <c r="J59" s="13"/>
      <c r="K59" s="13"/>
      <c r="L59" s="13"/>
      <c r="M59" s="13"/>
    </row>
    <row r="60" spans="8:13">
      <c r="H60" s="13"/>
      <c r="I60" s="13"/>
      <c r="J60" s="13"/>
      <c r="K60" s="13"/>
      <c r="L60" s="13"/>
      <c r="M60" s="13"/>
    </row>
    <row r="61" spans="8:13">
      <c r="H61" s="13"/>
      <c r="I61" s="13"/>
      <c r="J61" s="13"/>
      <c r="K61" s="13"/>
      <c r="L61" s="13"/>
      <c r="M61" s="13"/>
    </row>
    <row r="62" spans="8:13">
      <c r="H62" s="13"/>
      <c r="I62" s="13"/>
      <c r="J62" s="13"/>
      <c r="K62" s="13"/>
      <c r="L62" s="13"/>
      <c r="M62" s="13"/>
    </row>
    <row r="63" spans="8:13">
      <c r="H63" s="13"/>
      <c r="I63" s="13"/>
      <c r="J63" s="13"/>
      <c r="K63" s="13"/>
      <c r="L63" s="13"/>
      <c r="M63" s="13"/>
    </row>
    <row r="64" spans="8:13">
      <c r="H64" s="13"/>
      <c r="I64" s="13"/>
      <c r="J64" s="13"/>
      <c r="K64" s="13"/>
      <c r="L64" s="13"/>
      <c r="M64" s="13"/>
    </row>
    <row r="65" spans="2:13">
      <c r="H65" s="13"/>
      <c r="I65" s="13"/>
      <c r="J65" s="13"/>
      <c r="K65" s="13"/>
      <c r="L65" s="13"/>
      <c r="M65" s="13"/>
    </row>
    <row r="66" spans="2:13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2:13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2:13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2:13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2:13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2:13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2:13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2:13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2:13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2:13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2:13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2:13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2:13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2:13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2:13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2:13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2:13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2:13">
      <c r="H83" s="13"/>
      <c r="I83" s="13"/>
      <c r="J83" s="13"/>
      <c r="K83" s="13"/>
      <c r="L83" s="13"/>
      <c r="M83" s="13"/>
    </row>
    <row r="84" spans="2:13">
      <c r="H84" s="13"/>
      <c r="I84" s="13"/>
      <c r="J84" s="13"/>
      <c r="K84" s="13"/>
      <c r="L84" s="13"/>
      <c r="M84" s="13"/>
    </row>
    <row r="85" spans="2:13">
      <c r="H85" s="13"/>
      <c r="I85" s="13"/>
      <c r="J85" s="13"/>
      <c r="K85" s="13"/>
      <c r="L85" s="13"/>
      <c r="M85" s="13"/>
    </row>
    <row r="86" spans="2:13">
      <c r="H86" s="13"/>
      <c r="I86" s="13"/>
      <c r="J86" s="13"/>
      <c r="K86" s="13"/>
      <c r="L86" s="13"/>
      <c r="M86" s="13"/>
    </row>
    <row r="87" spans="2:13">
      <c r="H87" s="13"/>
      <c r="I87" s="13"/>
      <c r="J87" s="13"/>
      <c r="K87" s="13"/>
      <c r="L87" s="13"/>
      <c r="M87" s="13"/>
    </row>
    <row r="88" spans="2:13">
      <c r="H88" s="13"/>
      <c r="I88" s="13"/>
      <c r="J88" s="13"/>
      <c r="K88" s="13"/>
      <c r="L88" s="13"/>
      <c r="M88" s="13"/>
    </row>
    <row r="89" spans="2:13">
      <c r="H89" s="13"/>
      <c r="I89" s="13"/>
      <c r="J89" s="13"/>
      <c r="K89" s="13"/>
      <c r="L89" s="13"/>
      <c r="M89" s="13"/>
    </row>
    <row r="90" spans="2:13">
      <c r="H90" s="13"/>
      <c r="I90" s="13"/>
      <c r="J90" s="13"/>
      <c r="K90" s="13"/>
      <c r="L90" s="13"/>
      <c r="M90" s="13"/>
    </row>
    <row r="91" spans="2:13">
      <c r="H91" s="13"/>
      <c r="I91" s="13"/>
      <c r="J91" s="13"/>
      <c r="K91" s="13"/>
      <c r="L91" s="13"/>
      <c r="M91" s="13"/>
    </row>
    <row r="92" spans="2:13">
      <c r="H92" s="13"/>
      <c r="I92" s="13"/>
      <c r="J92" s="13"/>
      <c r="K92" s="13"/>
      <c r="L92" s="13"/>
      <c r="M92" s="13"/>
    </row>
    <row r="93" spans="2:13">
      <c r="H93" s="13"/>
      <c r="I93" s="13"/>
      <c r="J93" s="13"/>
      <c r="K93" s="13"/>
      <c r="L93" s="13"/>
      <c r="M93" s="13"/>
    </row>
    <row r="94" spans="2:13">
      <c r="H94" s="13"/>
      <c r="I94" s="13"/>
      <c r="J94" s="13"/>
      <c r="K94" s="13"/>
      <c r="L94" s="13"/>
      <c r="M94" s="13"/>
    </row>
    <row r="95" spans="2:13">
      <c r="H95" s="13"/>
      <c r="I95" s="13"/>
      <c r="J95" s="13"/>
      <c r="K95" s="13"/>
      <c r="L95" s="13"/>
      <c r="M95" s="13"/>
    </row>
    <row r="96" spans="2:13">
      <c r="H96" s="13"/>
      <c r="I96" s="13"/>
      <c r="J96" s="13"/>
      <c r="K96" s="13"/>
      <c r="L96" s="13"/>
      <c r="M96" s="13"/>
    </row>
    <row r="97" spans="8:13">
      <c r="H97" s="13"/>
      <c r="I97" s="13"/>
      <c r="J97" s="13"/>
      <c r="K97" s="13"/>
      <c r="L97" s="13"/>
      <c r="M97" s="13"/>
    </row>
    <row r="98" spans="8:13">
      <c r="H98" s="13"/>
      <c r="I98" s="13"/>
      <c r="J98" s="13"/>
      <c r="K98" s="13"/>
      <c r="L98" s="13"/>
      <c r="M98" s="13"/>
    </row>
    <row r="99" spans="8:13">
      <c r="H99" s="13"/>
      <c r="I99" s="13"/>
      <c r="J99" s="13"/>
      <c r="K99" s="13"/>
      <c r="L99" s="13"/>
      <c r="M99" s="13"/>
    </row>
    <row r="100" spans="8:13">
      <c r="H100" s="13"/>
      <c r="I100" s="13"/>
      <c r="J100" s="13"/>
      <c r="K100" s="13"/>
      <c r="L100" s="13"/>
      <c r="M100" s="13"/>
    </row>
    <row r="101" spans="8:13">
      <c r="H101" s="13"/>
      <c r="I101" s="13"/>
      <c r="J101" s="13"/>
      <c r="K101" s="13"/>
      <c r="L101" s="13"/>
      <c r="M101" s="13"/>
    </row>
    <row r="102" spans="8:13">
      <c r="H102" s="13"/>
      <c r="I102" s="13"/>
      <c r="J102" s="13"/>
      <c r="K102" s="13"/>
      <c r="L102" s="13"/>
      <c r="M102" s="13"/>
    </row>
    <row r="103" spans="8:13">
      <c r="H103" s="13"/>
      <c r="I103" s="13"/>
      <c r="J103" s="13"/>
      <c r="K103" s="13"/>
      <c r="L103" s="13"/>
      <c r="M103" s="13"/>
    </row>
    <row r="104" spans="8:13">
      <c r="H104" s="13"/>
      <c r="I104" s="13"/>
      <c r="J104" s="13"/>
      <c r="K104" s="13"/>
      <c r="L104" s="13"/>
      <c r="M104" s="13"/>
    </row>
    <row r="105" spans="8:13" ht="16" customHeight="1">
      <c r="H105" s="13"/>
      <c r="I105" s="13"/>
      <c r="J105" s="13"/>
      <c r="K105" s="13"/>
      <c r="L105" s="13"/>
      <c r="M105" s="13"/>
    </row>
    <row r="106" spans="8:13">
      <c r="H106" s="13"/>
      <c r="I106" s="13"/>
      <c r="J106" s="13"/>
      <c r="K106" s="13"/>
      <c r="L106" s="13"/>
      <c r="M106" s="13"/>
    </row>
    <row r="107" spans="8:13">
      <c r="H107" s="13"/>
      <c r="I107" s="13"/>
      <c r="J107" s="13"/>
      <c r="K107" s="13"/>
      <c r="L107" s="13"/>
      <c r="M107" s="13"/>
    </row>
    <row r="108" spans="8:13">
      <c r="H108" s="13"/>
      <c r="I108" s="13"/>
      <c r="J108" s="13"/>
      <c r="K108" s="13"/>
      <c r="L108" s="13"/>
      <c r="M108" s="13"/>
    </row>
    <row r="109" spans="8:13">
      <c r="H109" s="13"/>
      <c r="I109" s="13"/>
      <c r="J109" s="13"/>
      <c r="K109" s="13"/>
      <c r="L109" s="13"/>
      <c r="M109" s="13"/>
    </row>
    <row r="110" spans="8:13">
      <c r="H110" s="13"/>
      <c r="I110" s="13"/>
      <c r="J110" s="13"/>
      <c r="K110" s="13"/>
      <c r="L110" s="13"/>
      <c r="M110" s="13"/>
    </row>
    <row r="111" spans="8:13">
      <c r="H111" s="13"/>
      <c r="I111" s="13"/>
      <c r="J111" s="13"/>
      <c r="K111" s="13"/>
      <c r="L111" s="13"/>
      <c r="M111" s="13"/>
    </row>
    <row r="112" spans="8:13">
      <c r="H112" s="13"/>
      <c r="I112" s="13"/>
      <c r="J112" s="13"/>
      <c r="K112" s="13"/>
      <c r="L112" s="13"/>
      <c r="M112" s="13"/>
    </row>
    <row r="113" spans="8:13">
      <c r="H113" s="13"/>
      <c r="I113" s="13"/>
      <c r="J113" s="13"/>
      <c r="K113" s="13"/>
      <c r="L113" s="13"/>
      <c r="M113" s="13"/>
    </row>
    <row r="114" spans="8:13">
      <c r="H114" s="13"/>
      <c r="I114" s="13"/>
      <c r="J114" s="13"/>
      <c r="K114" s="13"/>
      <c r="L114" s="13"/>
      <c r="M114" s="13"/>
    </row>
    <row r="115" spans="8:13" ht="16" customHeight="1">
      <c r="H115" s="13"/>
      <c r="I115" s="13"/>
      <c r="J115" s="13"/>
      <c r="K115" s="13"/>
      <c r="L115" s="13"/>
      <c r="M115" s="13"/>
    </row>
    <row r="116" spans="8:13">
      <c r="H116" s="13"/>
      <c r="I116" s="13"/>
      <c r="J116" s="13"/>
      <c r="K116" s="13"/>
      <c r="L116" s="13"/>
      <c r="M116" s="13"/>
    </row>
    <row r="117" spans="8:13">
      <c r="H117" s="13"/>
      <c r="I117" s="13"/>
      <c r="J117" s="13"/>
      <c r="K117" s="13"/>
      <c r="L117" s="13"/>
      <c r="M117" s="13"/>
    </row>
    <row r="118" spans="8:13">
      <c r="H118" s="13"/>
      <c r="I118" s="13"/>
      <c r="J118" s="13"/>
      <c r="K118" s="13"/>
      <c r="L118" s="13"/>
      <c r="M118" s="13"/>
    </row>
    <row r="119" spans="8:13">
      <c r="H119" s="13"/>
      <c r="I119" s="13"/>
      <c r="J119" s="13"/>
      <c r="K119" s="13"/>
      <c r="L119" s="13"/>
      <c r="M119" s="13"/>
    </row>
    <row r="120" spans="8:13" ht="16" customHeight="1">
      <c r="H120" s="13"/>
      <c r="I120" s="13"/>
      <c r="J120" s="13"/>
      <c r="K120" s="13"/>
      <c r="L120" s="13"/>
      <c r="M120" s="13"/>
    </row>
    <row r="121" spans="8:13">
      <c r="H121" s="13"/>
      <c r="I121" s="13"/>
      <c r="J121" s="13"/>
      <c r="K121" s="13"/>
      <c r="L121" s="13"/>
      <c r="M121" s="13"/>
    </row>
    <row r="122" spans="8:13">
      <c r="H122" s="13"/>
      <c r="I122" s="13"/>
      <c r="J122" s="13"/>
      <c r="K122" s="13"/>
      <c r="L122" s="13"/>
      <c r="M122" s="13"/>
    </row>
    <row r="123" spans="8:13">
      <c r="H123" s="13"/>
      <c r="I123" s="13"/>
      <c r="J123" s="13"/>
      <c r="K123" s="13"/>
      <c r="L123" s="13"/>
      <c r="M123" s="13"/>
    </row>
    <row r="124" spans="8:13">
      <c r="H124" s="13"/>
      <c r="I124" s="13"/>
      <c r="J124" s="13"/>
      <c r="K124" s="13"/>
      <c r="L124" s="13"/>
      <c r="M124" s="13"/>
    </row>
    <row r="125" spans="8:13">
      <c r="H125" s="13"/>
      <c r="I125" s="13"/>
      <c r="J125" s="13"/>
      <c r="K125" s="13"/>
      <c r="L125" s="13"/>
      <c r="M125" s="13"/>
    </row>
    <row r="126" spans="8:13">
      <c r="H126" s="13"/>
      <c r="I126" s="13"/>
      <c r="J126" s="13"/>
      <c r="K126" s="13"/>
      <c r="L126" s="13"/>
      <c r="M126" s="13"/>
    </row>
    <row r="127" spans="8:13">
      <c r="H127" s="13"/>
      <c r="I127" s="13"/>
      <c r="J127" s="13"/>
      <c r="K127" s="13"/>
      <c r="L127" s="13"/>
      <c r="M127" s="13"/>
    </row>
    <row r="128" spans="8:13">
      <c r="H128" s="13"/>
      <c r="I128" s="13"/>
      <c r="J128" s="13"/>
      <c r="K128" s="13"/>
      <c r="L128" s="13"/>
      <c r="M128" s="13"/>
    </row>
    <row r="129" spans="8:13">
      <c r="H129" s="13"/>
      <c r="I129" s="13"/>
      <c r="J129" s="13"/>
      <c r="K129" s="13"/>
      <c r="L129" s="13"/>
      <c r="M129" s="13"/>
    </row>
    <row r="130" spans="8:13">
      <c r="H130" s="13"/>
      <c r="I130" s="13"/>
      <c r="J130" s="13"/>
      <c r="K130" s="13"/>
      <c r="L130" s="13"/>
      <c r="M130" s="13"/>
    </row>
    <row r="131" spans="8:13">
      <c r="H131" s="13"/>
      <c r="I131" s="13"/>
      <c r="J131" s="13"/>
      <c r="K131" s="13"/>
      <c r="L131" s="13"/>
      <c r="M131" s="13"/>
    </row>
    <row r="132" spans="8:13">
      <c r="H132" s="13"/>
      <c r="I132" s="13"/>
      <c r="J132" s="13"/>
      <c r="K132" s="13"/>
      <c r="L132" s="13"/>
      <c r="M132" s="13"/>
    </row>
    <row r="133" spans="8:13">
      <c r="H133" s="13"/>
      <c r="I133" s="13"/>
      <c r="J133" s="13"/>
      <c r="K133" s="13"/>
      <c r="L133" s="13"/>
      <c r="M133" s="13"/>
    </row>
    <row r="134" spans="8:13">
      <c r="H134" s="13"/>
      <c r="I134" s="13"/>
      <c r="J134" s="13"/>
      <c r="K134" s="13"/>
      <c r="L134" s="13"/>
      <c r="M134" s="13"/>
    </row>
    <row r="135" spans="8:13">
      <c r="H135" s="13"/>
      <c r="I135" s="13"/>
      <c r="J135" s="13"/>
      <c r="K135" s="13"/>
      <c r="L135" s="13"/>
      <c r="M135" s="13"/>
    </row>
    <row r="136" spans="8:13">
      <c r="H136" s="13"/>
      <c r="I136" s="13"/>
      <c r="J136" s="13"/>
      <c r="K136" s="13"/>
      <c r="L136" s="13"/>
      <c r="M136" s="13"/>
    </row>
    <row r="137" spans="8:13">
      <c r="H137" s="13"/>
      <c r="I137" s="13"/>
      <c r="J137" s="13"/>
      <c r="K137" s="13"/>
      <c r="L137" s="13"/>
      <c r="M137" s="13"/>
    </row>
    <row r="138" spans="8:13" ht="16" customHeight="1">
      <c r="H138" s="13"/>
      <c r="I138" s="13"/>
      <c r="J138" s="13"/>
      <c r="K138" s="13"/>
      <c r="L138" s="13"/>
      <c r="M138" s="13"/>
    </row>
    <row r="139" spans="8:13">
      <c r="H139" s="13"/>
      <c r="I139" s="13"/>
      <c r="J139" s="13"/>
      <c r="K139" s="13"/>
      <c r="L139" s="13"/>
      <c r="M139" s="13"/>
    </row>
    <row r="140" spans="8:13">
      <c r="H140" s="13"/>
      <c r="I140" s="13"/>
      <c r="J140" s="13"/>
      <c r="K140" s="13"/>
      <c r="L140" s="13"/>
      <c r="M140" s="13"/>
    </row>
    <row r="141" spans="8:13">
      <c r="H141" s="13"/>
      <c r="I141" s="13"/>
      <c r="J141" s="13"/>
      <c r="K141" s="13"/>
      <c r="L141" s="13"/>
      <c r="M141" s="13"/>
    </row>
    <row r="142" spans="8:13">
      <c r="H142" s="13"/>
      <c r="I142" s="13"/>
      <c r="J142" s="13"/>
      <c r="K142" s="13"/>
      <c r="L142" s="13"/>
      <c r="M142" s="13"/>
    </row>
    <row r="143" spans="8:13">
      <c r="H143" s="13"/>
      <c r="I143" s="13"/>
      <c r="J143" s="13"/>
      <c r="K143" s="13"/>
      <c r="L143" s="13"/>
      <c r="M143" s="13"/>
    </row>
    <row r="144" spans="8:13">
      <c r="H144" s="13"/>
      <c r="I144" s="13"/>
      <c r="J144" s="13"/>
      <c r="K144" s="13"/>
      <c r="L144" s="13"/>
      <c r="M144" s="13"/>
    </row>
    <row r="145" spans="8:13">
      <c r="H145" s="13"/>
      <c r="I145" s="13"/>
      <c r="J145" s="13"/>
      <c r="K145" s="13"/>
      <c r="L145" s="13"/>
      <c r="M145" s="13"/>
    </row>
    <row r="146" spans="8:13">
      <c r="H146" s="13"/>
      <c r="I146" s="13"/>
      <c r="J146" s="13"/>
      <c r="K146" s="13"/>
      <c r="L146" s="13"/>
      <c r="M146" s="13"/>
    </row>
    <row r="147" spans="8:13">
      <c r="H147" s="13"/>
      <c r="I147" s="13"/>
      <c r="J147" s="13"/>
      <c r="K147" s="13"/>
      <c r="L147" s="13"/>
      <c r="M147" s="13"/>
    </row>
    <row r="148" spans="8:13">
      <c r="H148" s="13"/>
      <c r="I148" s="13"/>
      <c r="J148" s="13"/>
      <c r="K148" s="13"/>
      <c r="L148" s="13"/>
      <c r="M148" s="13"/>
    </row>
    <row r="149" spans="8:13">
      <c r="H149" s="13"/>
      <c r="I149" s="13"/>
      <c r="J149" s="13"/>
      <c r="K149" s="13"/>
      <c r="L149" s="13"/>
      <c r="M149" s="13"/>
    </row>
    <row r="150" spans="8:13">
      <c r="H150" s="13"/>
      <c r="I150" s="13"/>
      <c r="J150" s="13"/>
      <c r="K150" s="13"/>
      <c r="L150" s="13"/>
      <c r="M150" s="13"/>
    </row>
    <row r="151" spans="8:13">
      <c r="H151" s="13"/>
      <c r="I151" s="13"/>
      <c r="J151" s="13"/>
      <c r="K151" s="13"/>
      <c r="L151" s="13"/>
      <c r="M151" s="13"/>
    </row>
    <row r="152" spans="8:13" hidden="1">
      <c r="H152" s="13"/>
      <c r="I152" s="13"/>
      <c r="J152" s="13"/>
      <c r="K152" s="13"/>
      <c r="L152" s="13"/>
      <c r="M152" s="13"/>
    </row>
    <row r="153" spans="8:13" hidden="1">
      <c r="H153" s="13"/>
      <c r="I153" s="13"/>
      <c r="J153" s="13"/>
      <c r="K153" s="13"/>
      <c r="L153" s="13"/>
      <c r="M153" s="13"/>
    </row>
    <row r="154" spans="8:13" hidden="1">
      <c r="H154" s="13"/>
      <c r="I154" s="13"/>
      <c r="J154" s="13"/>
      <c r="K154" s="13"/>
      <c r="L154" s="13"/>
      <c r="M154" s="13"/>
    </row>
    <row r="155" spans="8:13" hidden="1">
      <c r="H155" s="13"/>
      <c r="I155" s="13"/>
      <c r="J155" s="13"/>
      <c r="K155" s="13"/>
      <c r="L155" s="13"/>
      <c r="M155" s="13"/>
    </row>
    <row r="156" spans="8:13" hidden="1">
      <c r="H156" s="13"/>
      <c r="I156" s="13"/>
      <c r="J156" s="13"/>
      <c r="K156" s="13"/>
      <c r="L156" s="13"/>
      <c r="M156" s="13"/>
    </row>
    <row r="157" spans="8:13" hidden="1">
      <c r="H157" s="13"/>
      <c r="I157" s="13"/>
      <c r="J157" s="13"/>
      <c r="K157" s="13"/>
      <c r="L157" s="13"/>
      <c r="M157" s="13"/>
    </row>
    <row r="158" spans="8:13" hidden="1">
      <c r="H158" s="13"/>
      <c r="I158" s="13"/>
      <c r="J158" s="13"/>
      <c r="K158" s="13"/>
      <c r="L158" s="13"/>
      <c r="M158" s="13"/>
    </row>
    <row r="159" spans="8:13" hidden="1">
      <c r="H159" s="13"/>
      <c r="I159" s="13"/>
      <c r="J159" s="13"/>
      <c r="K159" s="13"/>
      <c r="L159" s="13"/>
      <c r="M159" s="13"/>
    </row>
    <row r="160" spans="8:13" hidden="1">
      <c r="H160" s="13"/>
      <c r="I160" s="13"/>
      <c r="J160" s="13"/>
      <c r="K160" s="13"/>
      <c r="L160" s="13"/>
      <c r="M160" s="13"/>
    </row>
    <row r="161" spans="8:13" hidden="1">
      <c r="H161" s="13"/>
      <c r="I161" s="13"/>
      <c r="J161" s="13"/>
      <c r="K161" s="13"/>
      <c r="L161" s="13"/>
      <c r="M161" s="13"/>
    </row>
    <row r="162" spans="8:13" hidden="1">
      <c r="H162" s="13"/>
      <c r="I162" s="13"/>
      <c r="J162" s="13"/>
      <c r="K162" s="13"/>
      <c r="L162" s="13"/>
      <c r="M162" s="13"/>
    </row>
    <row r="163" spans="8:13" hidden="1">
      <c r="H163" s="13"/>
      <c r="I163" s="13"/>
      <c r="J163" s="13"/>
      <c r="K163" s="13"/>
      <c r="L163" s="13"/>
      <c r="M163" s="13"/>
    </row>
  </sheetData>
  <mergeCells count="4">
    <mergeCell ref="A7:A10"/>
    <mergeCell ref="A11:A12"/>
    <mergeCell ref="A5:A6"/>
    <mergeCell ref="B4:I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6"/>
  <sheetViews>
    <sheetView topLeftCell="A29" zoomScale="93" workbookViewId="0">
      <selection activeCell="A27" sqref="A27"/>
    </sheetView>
  </sheetViews>
  <sheetFormatPr baseColWidth="10" defaultColWidth="10.83203125" defaultRowHeight="15"/>
  <cols>
    <col min="1" max="1" width="85" style="20" bestFit="1" customWidth="1"/>
    <col min="2" max="4" width="14.1640625" style="20" customWidth="1"/>
    <col min="5" max="16384" width="10.83203125" style="20"/>
  </cols>
  <sheetData>
    <row r="1" spans="1:6">
      <c r="A1" s="84" t="s">
        <v>56</v>
      </c>
      <c r="B1" s="85"/>
      <c r="C1" s="85"/>
      <c r="D1" s="85"/>
      <c r="E1" s="85"/>
      <c r="F1" s="85"/>
    </row>
    <row r="2" spans="1:6">
      <c r="A2" s="21" t="s">
        <v>61</v>
      </c>
      <c r="B2" s="16"/>
      <c r="C2" s="16"/>
      <c r="D2" s="16"/>
      <c r="E2" s="61"/>
      <c r="F2" s="61"/>
    </row>
    <row r="3" spans="1:6" ht="17">
      <c r="A3" s="22" t="s">
        <v>99</v>
      </c>
      <c r="B3" s="18">
        <v>40</v>
      </c>
      <c r="C3" s="18" t="s">
        <v>64</v>
      </c>
      <c r="D3" s="18">
        <v>1</v>
      </c>
      <c r="E3" s="62">
        <v>600</v>
      </c>
      <c r="F3" s="58">
        <f t="shared" ref="F3:F43" si="0">B3*D3*E3</f>
        <v>24000</v>
      </c>
    </row>
    <row r="4" spans="1:6" ht="17">
      <c r="A4" s="22" t="s">
        <v>122</v>
      </c>
      <c r="B4" s="18">
        <v>2</v>
      </c>
      <c r="C4" s="18" t="s">
        <v>65</v>
      </c>
      <c r="D4" s="18">
        <v>1</v>
      </c>
      <c r="E4" s="62">
        <v>1000</v>
      </c>
      <c r="F4" s="58">
        <f t="shared" si="0"/>
        <v>2000</v>
      </c>
    </row>
    <row r="5" spans="1:6" ht="17">
      <c r="A5" s="22" t="s">
        <v>150</v>
      </c>
      <c r="B5" s="18">
        <v>2</v>
      </c>
      <c r="C5" s="18" t="s">
        <v>65</v>
      </c>
      <c r="D5" s="18">
        <v>1</v>
      </c>
      <c r="E5" s="62">
        <v>8000</v>
      </c>
      <c r="F5" s="58">
        <f t="shared" si="0"/>
        <v>16000</v>
      </c>
    </row>
    <row r="6" spans="1:6" ht="17">
      <c r="A6" s="22" t="s">
        <v>100</v>
      </c>
      <c r="B6" s="18">
        <v>1</v>
      </c>
      <c r="C6" s="18" t="s">
        <v>65</v>
      </c>
      <c r="D6" s="18">
        <v>1</v>
      </c>
      <c r="E6" s="62">
        <v>1000</v>
      </c>
      <c r="F6" s="58">
        <f t="shared" si="0"/>
        <v>1000</v>
      </c>
    </row>
    <row r="7" spans="1:6" ht="17">
      <c r="A7" s="22" t="s">
        <v>101</v>
      </c>
      <c r="B7" s="18">
        <v>1</v>
      </c>
      <c r="C7" s="18" t="s">
        <v>65</v>
      </c>
      <c r="D7" s="18">
        <v>1</v>
      </c>
      <c r="E7" s="62">
        <v>500</v>
      </c>
      <c r="F7" s="58">
        <f t="shared" si="0"/>
        <v>500</v>
      </c>
    </row>
    <row r="8" spans="1:6" ht="17">
      <c r="A8" s="22" t="s">
        <v>102</v>
      </c>
      <c r="B8" s="18">
        <v>3</v>
      </c>
      <c r="C8" s="18" t="s">
        <v>65</v>
      </c>
      <c r="D8" s="18">
        <v>1</v>
      </c>
      <c r="E8" s="62">
        <v>1000</v>
      </c>
      <c r="F8" s="58">
        <f t="shared" si="0"/>
        <v>3000</v>
      </c>
    </row>
    <row r="9" spans="1:6" ht="17">
      <c r="A9" s="22" t="s">
        <v>103</v>
      </c>
      <c r="B9" s="18">
        <v>5</v>
      </c>
      <c r="C9" s="18" t="s">
        <v>65</v>
      </c>
      <c r="D9" s="18">
        <v>1</v>
      </c>
      <c r="E9" s="62">
        <v>600</v>
      </c>
      <c r="F9" s="58">
        <f t="shared" si="0"/>
        <v>3000</v>
      </c>
    </row>
    <row r="10" spans="1:6" ht="17">
      <c r="A10" s="22" t="s">
        <v>104</v>
      </c>
      <c r="B10" s="18">
        <v>2</v>
      </c>
      <c r="C10" s="18" t="s">
        <v>65</v>
      </c>
      <c r="D10" s="18">
        <v>1</v>
      </c>
      <c r="E10" s="62">
        <v>500</v>
      </c>
      <c r="F10" s="58">
        <f t="shared" si="0"/>
        <v>1000</v>
      </c>
    </row>
    <row r="11" spans="1:6" ht="17">
      <c r="A11" s="22" t="s">
        <v>105</v>
      </c>
      <c r="B11" s="18">
        <v>2</v>
      </c>
      <c r="C11" s="18" t="s">
        <v>65</v>
      </c>
      <c r="D11" s="18">
        <v>1</v>
      </c>
      <c r="E11" s="62">
        <v>600</v>
      </c>
      <c r="F11" s="58">
        <f t="shared" si="0"/>
        <v>1200</v>
      </c>
    </row>
    <row r="12" spans="1:6" ht="17">
      <c r="A12" s="22" t="s">
        <v>106</v>
      </c>
      <c r="B12" s="18">
        <v>1</v>
      </c>
      <c r="C12" s="18" t="s">
        <v>65</v>
      </c>
      <c r="D12" s="18">
        <v>1</v>
      </c>
      <c r="E12" s="62">
        <v>700</v>
      </c>
      <c r="F12" s="58">
        <f t="shared" si="0"/>
        <v>700</v>
      </c>
    </row>
    <row r="13" spans="1:6" ht="17">
      <c r="A13" s="23" t="s">
        <v>62</v>
      </c>
      <c r="B13" s="19"/>
      <c r="C13" s="19"/>
      <c r="D13" s="18">
        <v>1</v>
      </c>
      <c r="E13" s="63"/>
      <c r="F13" s="58">
        <f t="shared" si="0"/>
        <v>0</v>
      </c>
    </row>
    <row r="14" spans="1:6" ht="17">
      <c r="A14" s="44" t="s">
        <v>88</v>
      </c>
      <c r="B14" s="18">
        <v>4</v>
      </c>
      <c r="C14" s="18" t="s">
        <v>66</v>
      </c>
      <c r="D14" s="18">
        <v>1</v>
      </c>
      <c r="E14" s="62">
        <v>1300</v>
      </c>
      <c r="F14" s="58">
        <f t="shared" si="0"/>
        <v>5200</v>
      </c>
    </row>
    <row r="15" spans="1:6" ht="17">
      <c r="A15" s="22" t="s">
        <v>89</v>
      </c>
      <c r="B15" s="18">
        <v>2</v>
      </c>
      <c r="C15" s="18" t="s">
        <v>66</v>
      </c>
      <c r="D15" s="18">
        <v>1</v>
      </c>
      <c r="E15" s="62">
        <v>1300</v>
      </c>
      <c r="F15" s="58">
        <f t="shared" si="0"/>
        <v>2600</v>
      </c>
    </row>
    <row r="16" spans="1:6" ht="17">
      <c r="A16" s="22" t="s">
        <v>90</v>
      </c>
      <c r="B16" s="18">
        <v>2</v>
      </c>
      <c r="C16" s="18" t="s">
        <v>66</v>
      </c>
      <c r="D16" s="18">
        <v>1</v>
      </c>
      <c r="E16" s="62">
        <v>800</v>
      </c>
      <c r="F16" s="58">
        <f t="shared" si="0"/>
        <v>1600</v>
      </c>
    </row>
    <row r="17" spans="1:6" ht="17">
      <c r="A17" s="22" t="s">
        <v>91</v>
      </c>
      <c r="B17" s="18">
        <v>4</v>
      </c>
      <c r="C17" s="18" t="s">
        <v>66</v>
      </c>
      <c r="D17" s="18">
        <v>1</v>
      </c>
      <c r="E17" s="62">
        <v>800</v>
      </c>
      <c r="F17" s="58">
        <f t="shared" si="0"/>
        <v>3200</v>
      </c>
    </row>
    <row r="18" spans="1:6" ht="17">
      <c r="A18" s="22" t="s">
        <v>92</v>
      </c>
      <c r="B18" s="18">
        <v>2</v>
      </c>
      <c r="C18" s="18" t="s">
        <v>67</v>
      </c>
      <c r="D18" s="18">
        <v>1</v>
      </c>
      <c r="E18" s="62">
        <v>1300</v>
      </c>
      <c r="F18" s="58">
        <f t="shared" si="0"/>
        <v>2600</v>
      </c>
    </row>
    <row r="19" spans="1:6" ht="17">
      <c r="A19" s="22" t="s">
        <v>78</v>
      </c>
      <c r="B19" s="18">
        <v>1</v>
      </c>
      <c r="C19" s="18" t="s">
        <v>67</v>
      </c>
      <c r="D19" s="18">
        <v>1</v>
      </c>
      <c r="E19" s="62">
        <v>6000</v>
      </c>
      <c r="F19" s="58">
        <f t="shared" si="0"/>
        <v>6000</v>
      </c>
    </row>
    <row r="20" spans="1:6" ht="17">
      <c r="A20" s="22" t="s">
        <v>93</v>
      </c>
      <c r="B20" s="18">
        <v>4</v>
      </c>
      <c r="C20" s="18" t="s">
        <v>66</v>
      </c>
      <c r="D20" s="18">
        <v>1</v>
      </c>
      <c r="E20" s="62">
        <v>200</v>
      </c>
      <c r="F20" s="58">
        <f t="shared" si="0"/>
        <v>800</v>
      </c>
    </row>
    <row r="21" spans="1:6" ht="17">
      <c r="A21" s="22" t="s">
        <v>94</v>
      </c>
      <c r="B21" s="18">
        <v>4</v>
      </c>
      <c r="C21" s="18" t="s">
        <v>68</v>
      </c>
      <c r="D21" s="18">
        <v>1</v>
      </c>
      <c r="E21" s="62">
        <v>200</v>
      </c>
      <c r="F21" s="58">
        <f t="shared" si="0"/>
        <v>800</v>
      </c>
    </row>
    <row r="22" spans="1:6" ht="17">
      <c r="A22" s="22" t="s">
        <v>95</v>
      </c>
      <c r="B22" s="18">
        <v>4</v>
      </c>
      <c r="C22" s="18" t="s">
        <v>67</v>
      </c>
      <c r="D22" s="18">
        <v>1</v>
      </c>
      <c r="E22" s="62">
        <v>500</v>
      </c>
      <c r="F22" s="58">
        <f t="shared" si="0"/>
        <v>2000</v>
      </c>
    </row>
    <row r="23" spans="1:6" ht="17">
      <c r="A23" s="22" t="s">
        <v>96</v>
      </c>
      <c r="B23" s="18">
        <v>2</v>
      </c>
      <c r="C23" s="18" t="s">
        <v>65</v>
      </c>
      <c r="D23" s="18">
        <v>1</v>
      </c>
      <c r="E23" s="62">
        <v>700</v>
      </c>
      <c r="F23" s="58">
        <f t="shared" si="0"/>
        <v>1400</v>
      </c>
    </row>
    <row r="24" spans="1:6" ht="17">
      <c r="A24" s="22" t="s">
        <v>97</v>
      </c>
      <c r="B24" s="18">
        <v>1</v>
      </c>
      <c r="C24" s="18" t="s">
        <v>67</v>
      </c>
      <c r="D24" s="18">
        <v>1</v>
      </c>
      <c r="E24" s="62">
        <v>1200</v>
      </c>
      <c r="F24" s="58">
        <f t="shared" si="0"/>
        <v>1200</v>
      </c>
    </row>
    <row r="25" spans="1:6" ht="17">
      <c r="A25" s="22" t="s">
        <v>98</v>
      </c>
      <c r="B25" s="18">
        <v>3</v>
      </c>
      <c r="C25" s="18" t="s">
        <v>67</v>
      </c>
      <c r="D25" s="18">
        <v>1</v>
      </c>
      <c r="E25" s="62">
        <v>200</v>
      </c>
      <c r="F25" s="58">
        <f t="shared" si="0"/>
        <v>600</v>
      </c>
    </row>
    <row r="26" spans="1:6" ht="17">
      <c r="A26" s="23" t="s">
        <v>63</v>
      </c>
      <c r="B26" s="18"/>
      <c r="C26" s="18"/>
      <c r="D26" s="18">
        <v>1</v>
      </c>
      <c r="E26" s="62"/>
      <c r="F26" s="58">
        <f t="shared" si="0"/>
        <v>0</v>
      </c>
    </row>
    <row r="27" spans="1:6" ht="17">
      <c r="A27" s="22" t="s">
        <v>107</v>
      </c>
      <c r="B27" s="18">
        <v>12</v>
      </c>
      <c r="C27" s="18" t="s">
        <v>65</v>
      </c>
      <c r="D27" s="18">
        <v>1</v>
      </c>
      <c r="E27" s="62">
        <v>800</v>
      </c>
      <c r="F27" s="58">
        <f t="shared" si="0"/>
        <v>9600</v>
      </c>
    </row>
    <row r="28" spans="1:6" ht="17">
      <c r="A28" s="22" t="s">
        <v>108</v>
      </c>
      <c r="B28" s="18">
        <v>11</v>
      </c>
      <c r="C28" s="18" t="s">
        <v>65</v>
      </c>
      <c r="D28" s="18">
        <v>1</v>
      </c>
      <c r="E28" s="62">
        <v>200</v>
      </c>
      <c r="F28" s="58">
        <f t="shared" si="0"/>
        <v>2200</v>
      </c>
    </row>
    <row r="29" spans="1:6" ht="17">
      <c r="A29" s="22" t="s">
        <v>109</v>
      </c>
      <c r="B29" s="18">
        <v>20</v>
      </c>
      <c r="C29" s="18" t="s">
        <v>65</v>
      </c>
      <c r="D29" s="18">
        <v>1</v>
      </c>
      <c r="E29" s="62">
        <v>500</v>
      </c>
      <c r="F29" s="58">
        <f t="shared" si="0"/>
        <v>10000</v>
      </c>
    </row>
    <row r="30" spans="1:6" ht="17">
      <c r="A30" s="22" t="s">
        <v>77</v>
      </c>
      <c r="B30" s="18">
        <v>1</v>
      </c>
      <c r="C30" s="18" t="s">
        <v>65</v>
      </c>
      <c r="D30" s="18">
        <v>1</v>
      </c>
      <c r="E30" s="62">
        <v>8000</v>
      </c>
      <c r="F30" s="58">
        <f t="shared" si="0"/>
        <v>8000</v>
      </c>
    </row>
    <row r="31" spans="1:6" ht="17">
      <c r="A31" s="22" t="s">
        <v>110</v>
      </c>
      <c r="B31" s="18">
        <v>1</v>
      </c>
      <c r="C31" s="18" t="s">
        <v>65</v>
      </c>
      <c r="D31" s="18">
        <v>1</v>
      </c>
      <c r="E31" s="62">
        <v>8000</v>
      </c>
      <c r="F31" s="58">
        <f t="shared" si="0"/>
        <v>8000</v>
      </c>
    </row>
    <row r="32" spans="1:6" ht="17">
      <c r="A32" s="22" t="s">
        <v>111</v>
      </c>
      <c r="B32" s="18">
        <v>10</v>
      </c>
      <c r="C32" s="18" t="s">
        <v>65</v>
      </c>
      <c r="D32" s="18">
        <v>1</v>
      </c>
      <c r="E32" s="62">
        <v>500</v>
      </c>
      <c r="F32" s="58">
        <f t="shared" si="0"/>
        <v>5000</v>
      </c>
    </row>
    <row r="33" spans="1:6" ht="17">
      <c r="A33" s="22" t="s">
        <v>112</v>
      </c>
      <c r="B33" s="18">
        <v>53</v>
      </c>
      <c r="C33" s="18" t="s">
        <v>69</v>
      </c>
      <c r="D33" s="18">
        <v>1</v>
      </c>
      <c r="E33" s="62">
        <v>100</v>
      </c>
      <c r="F33" s="58">
        <f t="shared" si="0"/>
        <v>5300</v>
      </c>
    </row>
    <row r="34" spans="1:6" ht="17">
      <c r="A34" s="22" t="s">
        <v>113</v>
      </c>
      <c r="B34" s="18">
        <v>4</v>
      </c>
      <c r="C34" s="18" t="s">
        <v>65</v>
      </c>
      <c r="D34" s="18">
        <v>1</v>
      </c>
      <c r="E34" s="62">
        <v>50</v>
      </c>
      <c r="F34" s="58">
        <f t="shared" si="0"/>
        <v>200</v>
      </c>
    </row>
    <row r="35" spans="1:6" ht="17">
      <c r="A35" s="22" t="s">
        <v>114</v>
      </c>
      <c r="B35" s="18">
        <v>2</v>
      </c>
      <c r="C35" s="18" t="s">
        <v>65</v>
      </c>
      <c r="D35" s="18">
        <v>1</v>
      </c>
      <c r="E35" s="62">
        <v>500</v>
      </c>
      <c r="F35" s="58">
        <f t="shared" si="0"/>
        <v>1000</v>
      </c>
    </row>
    <row r="36" spans="1:6" ht="17">
      <c r="A36" s="22" t="s">
        <v>106</v>
      </c>
      <c r="B36" s="18">
        <v>2</v>
      </c>
      <c r="C36" s="18" t="s">
        <v>65</v>
      </c>
      <c r="D36" s="18">
        <v>1</v>
      </c>
      <c r="E36" s="62">
        <v>700</v>
      </c>
      <c r="F36" s="58">
        <f t="shared" si="0"/>
        <v>1400</v>
      </c>
    </row>
    <row r="37" spans="1:6" ht="17">
      <c r="A37" s="22" t="s">
        <v>115</v>
      </c>
      <c r="B37" s="18">
        <v>1</v>
      </c>
      <c r="C37" s="18" t="s">
        <v>70</v>
      </c>
      <c r="D37" s="18">
        <v>2</v>
      </c>
      <c r="E37" s="62">
        <v>500</v>
      </c>
      <c r="F37" s="58">
        <f t="shared" si="0"/>
        <v>1000</v>
      </c>
    </row>
    <row r="38" spans="1:6" ht="17">
      <c r="A38" s="22" t="s">
        <v>116</v>
      </c>
      <c r="B38" s="18">
        <v>1</v>
      </c>
      <c r="C38" s="18" t="s">
        <v>70</v>
      </c>
      <c r="D38" s="18">
        <v>2</v>
      </c>
      <c r="E38" s="62">
        <v>400</v>
      </c>
      <c r="F38" s="58">
        <f t="shared" si="0"/>
        <v>800</v>
      </c>
    </row>
    <row r="39" spans="1:6" ht="17">
      <c r="A39" s="22" t="s">
        <v>117</v>
      </c>
      <c r="B39" s="18">
        <v>1</v>
      </c>
      <c r="C39" s="18" t="s">
        <v>70</v>
      </c>
      <c r="D39" s="18">
        <v>2</v>
      </c>
      <c r="E39" s="62">
        <v>400</v>
      </c>
      <c r="F39" s="58">
        <f t="shared" si="0"/>
        <v>800</v>
      </c>
    </row>
    <row r="40" spans="1:6" ht="17">
      <c r="A40" s="22" t="s">
        <v>118</v>
      </c>
      <c r="B40" s="18">
        <v>1</v>
      </c>
      <c r="C40" s="18" t="s">
        <v>70</v>
      </c>
      <c r="D40" s="18">
        <v>2</v>
      </c>
      <c r="E40" s="62">
        <v>400</v>
      </c>
      <c r="F40" s="58">
        <f t="shared" si="0"/>
        <v>800</v>
      </c>
    </row>
    <row r="41" spans="1:6" ht="17">
      <c r="A41" s="22" t="s">
        <v>119</v>
      </c>
      <c r="B41" s="18">
        <v>5</v>
      </c>
      <c r="C41" s="18" t="s">
        <v>70</v>
      </c>
      <c r="D41" s="18">
        <v>2</v>
      </c>
      <c r="E41" s="62">
        <v>300</v>
      </c>
      <c r="F41" s="58">
        <f t="shared" si="0"/>
        <v>3000</v>
      </c>
    </row>
    <row r="42" spans="1:6" ht="17">
      <c r="A42" s="22" t="s">
        <v>120</v>
      </c>
      <c r="B42" s="18">
        <v>9</v>
      </c>
      <c r="C42" s="18" t="s">
        <v>70</v>
      </c>
      <c r="D42" s="18">
        <v>1</v>
      </c>
      <c r="E42" s="62">
        <v>300</v>
      </c>
      <c r="F42" s="58">
        <f t="shared" si="0"/>
        <v>2700</v>
      </c>
    </row>
    <row r="43" spans="1:6" ht="17">
      <c r="A43" s="24" t="s">
        <v>73</v>
      </c>
      <c r="B43" s="18">
        <v>2</v>
      </c>
      <c r="C43" s="18" t="s">
        <v>72</v>
      </c>
      <c r="D43" s="18">
        <v>1</v>
      </c>
      <c r="E43" s="62">
        <v>3000</v>
      </c>
      <c r="F43" s="58">
        <f t="shared" si="0"/>
        <v>6000</v>
      </c>
    </row>
    <row r="44" spans="1:6">
      <c r="E44" s="59" t="s">
        <v>137</v>
      </c>
      <c r="F44" s="64">
        <f>SUM(F3:F43)</f>
        <v>146200</v>
      </c>
    </row>
    <row r="45" spans="1:6">
      <c r="E45" s="59" t="s">
        <v>138</v>
      </c>
      <c r="F45" s="60">
        <f>F44*0.1</f>
        <v>14620</v>
      </c>
    </row>
    <row r="46" spans="1:6">
      <c r="E46" s="59" t="s">
        <v>139</v>
      </c>
      <c r="F46" s="60">
        <f>SUM(F44:F45)</f>
        <v>160820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0"/>
  <sheetViews>
    <sheetView zoomScale="93" zoomScaleNormal="120" zoomScalePageLayoutView="12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24" sqref="J24:N39"/>
    </sheetView>
  </sheetViews>
  <sheetFormatPr baseColWidth="10" defaultColWidth="10.83203125" defaultRowHeight="17"/>
  <cols>
    <col min="1" max="1" width="12.33203125" style="29" customWidth="1"/>
    <col min="2" max="2" width="22" style="29" customWidth="1"/>
    <col min="3" max="3" width="49.33203125" style="30" bestFit="1" customWidth="1"/>
    <col min="4" max="4" width="5.5" style="31" bestFit="1" customWidth="1"/>
    <col min="5" max="5" width="4.83203125" style="29" bestFit="1" customWidth="1"/>
    <col min="6" max="6" width="10.6640625" style="29" bestFit="1" customWidth="1"/>
    <col min="7" max="8" width="10.83203125" style="72"/>
    <col min="9" max="16384" width="10.83203125" style="29"/>
  </cols>
  <sheetData>
    <row r="2" spans="1:8" s="32" customFormat="1">
      <c r="A2" s="46" t="s">
        <v>9</v>
      </c>
      <c r="B2" s="46" t="s">
        <v>8</v>
      </c>
      <c r="C2" s="40" t="s">
        <v>12</v>
      </c>
      <c r="D2" s="28" t="s">
        <v>0</v>
      </c>
      <c r="E2" s="28" t="s">
        <v>6</v>
      </c>
      <c r="F2" s="28" t="s">
        <v>10</v>
      </c>
      <c r="G2" s="73" t="s">
        <v>145</v>
      </c>
      <c r="H2" s="73" t="s">
        <v>146</v>
      </c>
    </row>
    <row r="3" spans="1:8" s="36" customFormat="1" ht="16" customHeight="1">
      <c r="A3" s="92" t="s">
        <v>22</v>
      </c>
      <c r="B3" s="92"/>
      <c r="C3" s="92"/>
      <c r="D3" s="92"/>
      <c r="E3" s="92"/>
      <c r="F3" s="92"/>
      <c r="G3" s="67"/>
      <c r="H3" s="67"/>
    </row>
    <row r="4" spans="1:8">
      <c r="A4" s="27">
        <v>1</v>
      </c>
      <c r="B4" s="53" t="s">
        <v>75</v>
      </c>
      <c r="C4" s="53" t="s">
        <v>142</v>
      </c>
      <c r="D4" s="51">
        <v>1</v>
      </c>
      <c r="E4" s="57" t="s">
        <v>1</v>
      </c>
      <c r="F4" s="57">
        <v>1</v>
      </c>
      <c r="G4" s="65">
        <v>60000</v>
      </c>
      <c r="H4" s="66">
        <f>D4*F4*G4</f>
        <v>60000</v>
      </c>
    </row>
    <row r="5" spans="1:8">
      <c r="A5" s="46">
        <v>2</v>
      </c>
      <c r="B5" s="33" t="s">
        <v>123</v>
      </c>
      <c r="C5" s="33"/>
      <c r="D5" s="28">
        <v>4</v>
      </c>
      <c r="E5" s="46" t="s">
        <v>65</v>
      </c>
      <c r="F5" s="46">
        <v>1</v>
      </c>
      <c r="G5" s="65">
        <v>6000</v>
      </c>
      <c r="H5" s="66">
        <f>D5*F5*G5</f>
        <v>24000</v>
      </c>
    </row>
    <row r="6" spans="1:8" s="36" customFormat="1">
      <c r="A6" s="28"/>
      <c r="B6" s="93" t="s">
        <v>11</v>
      </c>
      <c r="C6" s="93"/>
      <c r="D6" s="93"/>
      <c r="E6" s="93"/>
      <c r="F6" s="93"/>
      <c r="G6" s="48"/>
      <c r="H6" s="68">
        <f>SUM(H4:H5)</f>
        <v>84000</v>
      </c>
    </row>
    <row r="7" spans="1:8" s="36" customFormat="1" ht="16" customHeight="1">
      <c r="A7" s="92" t="s">
        <v>23</v>
      </c>
      <c r="B7" s="92"/>
      <c r="C7" s="92"/>
      <c r="D7" s="92"/>
      <c r="E7" s="92"/>
      <c r="F7" s="92"/>
      <c r="G7" s="67"/>
      <c r="H7" s="67"/>
    </row>
    <row r="8" spans="1:8">
      <c r="A8" s="27">
        <v>3</v>
      </c>
      <c r="B8" s="47"/>
      <c r="C8" s="33" t="s">
        <v>18</v>
      </c>
      <c r="D8" s="34">
        <v>2</v>
      </c>
      <c r="E8" s="27" t="s">
        <v>2</v>
      </c>
      <c r="F8" s="35">
        <v>1</v>
      </c>
      <c r="G8" s="65">
        <v>3000</v>
      </c>
      <c r="H8" s="66">
        <f t="shared" ref="H8:H12" si="0">D8*F8*G8</f>
        <v>6000</v>
      </c>
    </row>
    <row r="9" spans="1:8">
      <c r="A9" s="46">
        <v>4</v>
      </c>
      <c r="B9" s="47"/>
      <c r="C9" s="33" t="s">
        <v>19</v>
      </c>
      <c r="D9" s="34">
        <v>2</v>
      </c>
      <c r="E9" s="27" t="s">
        <v>2</v>
      </c>
      <c r="F9" s="35">
        <v>1</v>
      </c>
      <c r="G9" s="65">
        <v>3500</v>
      </c>
      <c r="H9" s="66">
        <f t="shared" si="0"/>
        <v>7000</v>
      </c>
    </row>
    <row r="10" spans="1:8">
      <c r="A10" s="46">
        <v>5</v>
      </c>
      <c r="B10" s="47"/>
      <c r="C10" s="33" t="s">
        <v>20</v>
      </c>
      <c r="D10" s="34">
        <v>1</v>
      </c>
      <c r="E10" s="27" t="s">
        <v>2</v>
      </c>
      <c r="F10" s="35">
        <v>1</v>
      </c>
      <c r="G10" s="65">
        <v>2000</v>
      </c>
      <c r="H10" s="66">
        <f t="shared" si="0"/>
        <v>2000</v>
      </c>
    </row>
    <row r="11" spans="1:8">
      <c r="A11" s="46">
        <v>6</v>
      </c>
      <c r="B11" s="47"/>
      <c r="C11" s="33" t="s">
        <v>13</v>
      </c>
      <c r="D11" s="34">
        <v>4</v>
      </c>
      <c r="E11" s="27" t="s">
        <v>2</v>
      </c>
      <c r="F11" s="35">
        <v>1</v>
      </c>
      <c r="G11" s="65">
        <v>120</v>
      </c>
      <c r="H11" s="66">
        <f t="shared" si="0"/>
        <v>480</v>
      </c>
    </row>
    <row r="12" spans="1:8" ht="34">
      <c r="A12" s="46">
        <v>7</v>
      </c>
      <c r="B12" s="47"/>
      <c r="C12" s="33" t="s">
        <v>21</v>
      </c>
      <c r="D12" s="34">
        <v>1</v>
      </c>
      <c r="E12" s="27" t="s">
        <v>2</v>
      </c>
      <c r="F12" s="35">
        <v>1</v>
      </c>
      <c r="G12" s="65">
        <v>8000</v>
      </c>
      <c r="H12" s="66">
        <f t="shared" si="0"/>
        <v>8000</v>
      </c>
    </row>
    <row r="13" spans="1:8" s="36" customFormat="1">
      <c r="A13" s="28"/>
      <c r="B13" s="93" t="s">
        <v>11</v>
      </c>
      <c r="C13" s="93"/>
      <c r="D13" s="93"/>
      <c r="E13" s="93"/>
      <c r="F13" s="93"/>
      <c r="G13" s="48"/>
      <c r="H13" s="68">
        <f>SUM(H8:H12)</f>
        <v>23480</v>
      </c>
    </row>
    <row r="14" spans="1:8" s="36" customFormat="1" ht="16" customHeight="1">
      <c r="A14" s="90" t="s">
        <v>24</v>
      </c>
      <c r="B14" s="91"/>
      <c r="C14" s="91"/>
      <c r="D14" s="91"/>
      <c r="E14" s="91"/>
      <c r="F14" s="91"/>
      <c r="G14" s="69"/>
      <c r="H14" s="70"/>
    </row>
    <row r="15" spans="1:8">
      <c r="A15" s="45">
        <v>8</v>
      </c>
      <c r="B15" s="88" t="s">
        <v>25</v>
      </c>
      <c r="C15" s="33" t="s">
        <v>143</v>
      </c>
      <c r="D15" s="46">
        <v>6</v>
      </c>
      <c r="E15" s="27" t="s">
        <v>2</v>
      </c>
      <c r="F15" s="35">
        <v>1</v>
      </c>
      <c r="G15" s="65">
        <v>350</v>
      </c>
      <c r="H15" s="66">
        <f>[1]接待报价!G65*F15*G15</f>
        <v>1400</v>
      </c>
    </row>
    <row r="16" spans="1:8">
      <c r="A16" s="45">
        <v>9</v>
      </c>
      <c r="B16" s="89"/>
      <c r="C16" s="33" t="s">
        <v>14</v>
      </c>
      <c r="D16" s="46">
        <v>6</v>
      </c>
      <c r="E16" s="27" t="s">
        <v>2</v>
      </c>
      <c r="F16" s="35">
        <v>1</v>
      </c>
      <c r="G16" s="65">
        <v>80</v>
      </c>
      <c r="H16" s="66">
        <f>[1]接待报价!G66*F16*G16</f>
        <v>320</v>
      </c>
    </row>
    <row r="17" spans="1:8" s="36" customFormat="1">
      <c r="A17" s="28"/>
      <c r="B17" s="86" t="s">
        <v>11</v>
      </c>
      <c r="C17" s="87"/>
      <c r="D17" s="87"/>
      <c r="E17" s="87"/>
      <c r="F17" s="87"/>
      <c r="G17" s="71"/>
      <c r="H17" s="68">
        <f>SUM(H15:H16)</f>
        <v>1720</v>
      </c>
    </row>
    <row r="18" spans="1:8" s="36" customFormat="1" ht="16" customHeight="1">
      <c r="A18" s="92" t="s">
        <v>30</v>
      </c>
      <c r="B18" s="92"/>
      <c r="C18" s="92"/>
      <c r="D18" s="92"/>
      <c r="E18" s="92"/>
      <c r="F18" s="92"/>
      <c r="G18" s="67"/>
      <c r="H18" s="67"/>
    </row>
    <row r="19" spans="1:8">
      <c r="A19" s="27">
        <v>10</v>
      </c>
      <c r="B19" s="33" t="s">
        <v>26</v>
      </c>
      <c r="C19" s="37" t="s">
        <v>131</v>
      </c>
      <c r="D19" s="35">
        <v>23</v>
      </c>
      <c r="E19" s="38" t="s">
        <v>1</v>
      </c>
      <c r="F19" s="38">
        <v>1</v>
      </c>
      <c r="G19" s="65">
        <v>230</v>
      </c>
      <c r="H19" s="66">
        <f>D19*F19*G19</f>
        <v>5290</v>
      </c>
    </row>
    <row r="20" spans="1:8">
      <c r="A20" s="27">
        <v>12</v>
      </c>
      <c r="B20" s="33" t="s">
        <v>31</v>
      </c>
      <c r="C20" s="37" t="s">
        <v>33</v>
      </c>
      <c r="D20" s="35">
        <v>4</v>
      </c>
      <c r="E20" s="38" t="s">
        <v>1</v>
      </c>
      <c r="F20" s="38">
        <v>1</v>
      </c>
      <c r="G20" s="65">
        <v>72</v>
      </c>
      <c r="H20" s="66">
        <f t="shared" ref="H20" si="1">D20*F20*G20</f>
        <v>288</v>
      </c>
    </row>
    <row r="21" spans="1:8" s="36" customFormat="1">
      <c r="A21" s="28"/>
      <c r="B21" s="93" t="s">
        <v>11</v>
      </c>
      <c r="C21" s="93"/>
      <c r="D21" s="93"/>
      <c r="E21" s="93"/>
      <c r="F21" s="93"/>
      <c r="G21" s="48"/>
      <c r="H21" s="68">
        <f>SUM(H19:H20)</f>
        <v>5578</v>
      </c>
    </row>
    <row r="22" spans="1:8" s="36" customFormat="1" ht="16" customHeight="1">
      <c r="A22" s="92" t="s">
        <v>32</v>
      </c>
      <c r="B22" s="92"/>
      <c r="C22" s="92"/>
      <c r="D22" s="92"/>
      <c r="E22" s="92"/>
      <c r="F22" s="92"/>
      <c r="G22" s="67"/>
      <c r="H22" s="67"/>
    </row>
    <row r="23" spans="1:8">
      <c r="A23" s="27">
        <v>13</v>
      </c>
      <c r="B23" s="33"/>
      <c r="C23" s="39" t="s">
        <v>35</v>
      </c>
      <c r="D23" s="35">
        <v>1</v>
      </c>
      <c r="E23" s="38" t="s">
        <v>7</v>
      </c>
      <c r="F23" s="38">
        <v>1</v>
      </c>
      <c r="G23" s="65">
        <v>0</v>
      </c>
      <c r="H23" s="66">
        <f>D23*F23*G23</f>
        <v>0</v>
      </c>
    </row>
    <row r="24" spans="1:8">
      <c r="A24" s="46">
        <v>14</v>
      </c>
      <c r="B24" s="99" t="s">
        <v>34</v>
      </c>
      <c r="C24" s="39" t="s">
        <v>27</v>
      </c>
      <c r="D24" s="35">
        <v>1</v>
      </c>
      <c r="E24" s="38" t="s">
        <v>2</v>
      </c>
      <c r="F24" s="38">
        <v>1</v>
      </c>
      <c r="G24" s="65">
        <v>0</v>
      </c>
      <c r="H24" s="66">
        <f t="shared" ref="H24:H35" si="2">D24*F24*G24</f>
        <v>0</v>
      </c>
    </row>
    <row r="25" spans="1:8">
      <c r="A25" s="46">
        <v>15</v>
      </c>
      <c r="B25" s="99"/>
      <c r="C25" s="39" t="s">
        <v>28</v>
      </c>
      <c r="D25" s="35">
        <v>2</v>
      </c>
      <c r="E25" s="38" t="s">
        <v>2</v>
      </c>
      <c r="F25" s="38">
        <v>1</v>
      </c>
      <c r="G25" s="65">
        <v>0</v>
      </c>
      <c r="H25" s="66">
        <f t="shared" si="2"/>
        <v>0</v>
      </c>
    </row>
    <row r="26" spans="1:8">
      <c r="A26" s="46">
        <v>16</v>
      </c>
      <c r="B26" s="99"/>
      <c r="C26" s="39" t="s">
        <v>29</v>
      </c>
      <c r="D26" s="35">
        <v>4</v>
      </c>
      <c r="E26" s="38" t="s">
        <v>2</v>
      </c>
      <c r="F26" s="38">
        <v>1</v>
      </c>
      <c r="G26" s="65">
        <v>0</v>
      </c>
      <c r="H26" s="66">
        <f t="shared" si="2"/>
        <v>0</v>
      </c>
    </row>
    <row r="27" spans="1:8">
      <c r="A27" s="46">
        <v>17</v>
      </c>
      <c r="B27" s="99"/>
      <c r="C27" s="39" t="s">
        <v>79</v>
      </c>
      <c r="D27" s="35">
        <v>3</v>
      </c>
      <c r="E27" s="38" t="s">
        <v>70</v>
      </c>
      <c r="F27" s="38">
        <v>1</v>
      </c>
      <c r="G27" s="65">
        <v>2500</v>
      </c>
      <c r="H27" s="66">
        <f t="shared" si="2"/>
        <v>7500</v>
      </c>
    </row>
    <row r="28" spans="1:8">
      <c r="A28" s="46">
        <v>18</v>
      </c>
      <c r="B28" s="53" t="s">
        <v>125</v>
      </c>
      <c r="C28" s="54" t="s">
        <v>130</v>
      </c>
      <c r="D28" s="55">
        <v>1</v>
      </c>
      <c r="E28" s="56" t="s">
        <v>71</v>
      </c>
      <c r="F28" s="56">
        <v>1</v>
      </c>
      <c r="G28" s="65">
        <v>1907.72</v>
      </c>
      <c r="H28" s="66">
        <f t="shared" si="2"/>
        <v>1907.72</v>
      </c>
    </row>
    <row r="29" spans="1:8">
      <c r="A29" s="46">
        <v>19</v>
      </c>
      <c r="B29" s="53" t="s">
        <v>129</v>
      </c>
      <c r="C29" s="54"/>
      <c r="D29" s="55">
        <v>40</v>
      </c>
      <c r="E29" s="56" t="s">
        <v>65</v>
      </c>
      <c r="F29" s="56">
        <v>1</v>
      </c>
      <c r="G29" s="65">
        <v>33</v>
      </c>
      <c r="H29" s="66">
        <f t="shared" si="2"/>
        <v>1320</v>
      </c>
    </row>
    <row r="30" spans="1:8">
      <c r="A30" s="46">
        <v>20</v>
      </c>
      <c r="B30" s="53" t="s">
        <v>127</v>
      </c>
      <c r="C30" s="54"/>
      <c r="D30" s="55">
        <v>8</v>
      </c>
      <c r="E30" s="56" t="s">
        <v>65</v>
      </c>
      <c r="F30" s="56">
        <v>1</v>
      </c>
      <c r="G30" s="65">
        <v>134</v>
      </c>
      <c r="H30" s="66">
        <f t="shared" si="2"/>
        <v>1072</v>
      </c>
    </row>
    <row r="31" spans="1:8">
      <c r="A31" s="46">
        <v>21</v>
      </c>
      <c r="B31" s="53" t="s">
        <v>126</v>
      </c>
      <c r="C31" s="54"/>
      <c r="D31" s="55">
        <v>12</v>
      </c>
      <c r="E31" s="56" t="s">
        <v>128</v>
      </c>
      <c r="F31" s="56">
        <v>1</v>
      </c>
      <c r="G31" s="65">
        <v>158</v>
      </c>
      <c r="H31" s="66">
        <f t="shared" si="2"/>
        <v>1896</v>
      </c>
    </row>
    <row r="32" spans="1:8">
      <c r="A32" s="46">
        <v>22</v>
      </c>
      <c r="B32" s="53" t="s">
        <v>151</v>
      </c>
      <c r="C32" s="54"/>
      <c r="D32" s="55">
        <v>1</v>
      </c>
      <c r="E32" s="56" t="s">
        <v>71</v>
      </c>
      <c r="F32" s="56">
        <v>1</v>
      </c>
      <c r="G32" s="65">
        <v>50000</v>
      </c>
      <c r="H32" s="66">
        <f t="shared" si="2"/>
        <v>50000</v>
      </c>
    </row>
    <row r="33" spans="1:8">
      <c r="A33" s="46">
        <v>23</v>
      </c>
      <c r="B33" s="53" t="s">
        <v>124</v>
      </c>
      <c r="C33" s="54"/>
      <c r="D33" s="55">
        <v>1</v>
      </c>
      <c r="E33" s="56" t="s">
        <v>71</v>
      </c>
      <c r="F33" s="56">
        <v>1</v>
      </c>
      <c r="G33" s="65">
        <v>5600</v>
      </c>
      <c r="H33" s="66">
        <f t="shared" si="2"/>
        <v>5600</v>
      </c>
    </row>
    <row r="34" spans="1:8">
      <c r="A34" s="46">
        <v>24</v>
      </c>
      <c r="B34" s="53" t="s">
        <v>133</v>
      </c>
      <c r="C34" s="54" t="s">
        <v>136</v>
      </c>
      <c r="D34" s="55">
        <v>1</v>
      </c>
      <c r="E34" s="56" t="s">
        <v>134</v>
      </c>
      <c r="F34" s="56">
        <v>1</v>
      </c>
      <c r="G34" s="73">
        <v>3200</v>
      </c>
      <c r="H34" s="66">
        <f t="shared" si="2"/>
        <v>3200</v>
      </c>
    </row>
    <row r="35" spans="1:8">
      <c r="A35" s="46">
        <v>25</v>
      </c>
      <c r="B35" s="53" t="s">
        <v>135</v>
      </c>
      <c r="C35" s="54" t="s">
        <v>144</v>
      </c>
      <c r="D35" s="55">
        <v>1</v>
      </c>
      <c r="E35" s="56" t="s">
        <v>134</v>
      </c>
      <c r="F35" s="56">
        <v>1</v>
      </c>
      <c r="G35" s="73">
        <v>5000</v>
      </c>
      <c r="H35" s="66">
        <f t="shared" si="2"/>
        <v>5000</v>
      </c>
    </row>
    <row r="36" spans="1:8" s="36" customFormat="1">
      <c r="A36" s="28"/>
      <c r="B36" s="93" t="s">
        <v>11</v>
      </c>
      <c r="C36" s="93"/>
      <c r="D36" s="93"/>
      <c r="E36" s="93"/>
      <c r="F36" s="93"/>
      <c r="G36" s="74"/>
      <c r="H36" s="68">
        <f>SUM(H23:H35)</f>
        <v>77495.72</v>
      </c>
    </row>
    <row r="37" spans="1:8" s="36" customFormat="1">
      <c r="A37" s="96" t="s">
        <v>148</v>
      </c>
      <c r="B37" s="97"/>
      <c r="C37" s="97"/>
      <c r="D37" s="97"/>
      <c r="E37" s="97"/>
      <c r="F37" s="98"/>
      <c r="G37" s="75">
        <v>0.1</v>
      </c>
      <c r="H37" s="68">
        <f>(H36+H21+H17+H13+H6)*10%</f>
        <v>19227.371999999999</v>
      </c>
    </row>
    <row r="38" spans="1:8" s="36" customFormat="1">
      <c r="A38" s="28"/>
      <c r="B38" s="93" t="s">
        <v>147</v>
      </c>
      <c r="C38" s="93"/>
      <c r="D38" s="93"/>
      <c r="E38" s="93"/>
      <c r="F38" s="93"/>
      <c r="G38" s="74"/>
      <c r="H38" s="68">
        <f>(H36+H21+H17+H13+H6)+H37</f>
        <v>211501.092</v>
      </c>
    </row>
    <row r="39" spans="1:8">
      <c r="A39" s="94"/>
      <c r="B39" s="95"/>
      <c r="C39" s="95"/>
      <c r="D39" s="95"/>
      <c r="E39" s="95"/>
      <c r="F39" s="95"/>
    </row>
    <row r="40" spans="1:8">
      <c r="A40" s="94"/>
      <c r="B40" s="95"/>
      <c r="C40" s="95"/>
      <c r="D40" s="95"/>
      <c r="E40" s="95"/>
      <c r="F40" s="95"/>
    </row>
  </sheetData>
  <mergeCells count="16">
    <mergeCell ref="A40:F40"/>
    <mergeCell ref="B36:F36"/>
    <mergeCell ref="A18:F18"/>
    <mergeCell ref="B21:F21"/>
    <mergeCell ref="A22:F22"/>
    <mergeCell ref="A37:F37"/>
    <mergeCell ref="A39:F39"/>
    <mergeCell ref="B24:B27"/>
    <mergeCell ref="B38:F38"/>
    <mergeCell ref="B17:F17"/>
    <mergeCell ref="B15:B16"/>
    <mergeCell ref="A14:F14"/>
    <mergeCell ref="A3:F3"/>
    <mergeCell ref="A7:F7"/>
    <mergeCell ref="B6:F6"/>
    <mergeCell ref="B13:F13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报价汇总</vt:lpstr>
      <vt:lpstr>搭建</vt:lpstr>
      <vt:lpstr>AV</vt:lpstr>
      <vt:lpstr>人员+物料+执行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2019-01-23T03:20:24Z</dcterms:modified>
</cp:coreProperties>
</file>