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60B3162B-2683-4D50-9FBB-EE84C866A74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报价" sheetId="1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1" i="19" l="1"/>
  <c r="J4" i="19"/>
  <c r="J22" i="19" l="1"/>
  <c r="J25" i="19"/>
  <c r="J29" i="19" l="1"/>
  <c r="J24" i="19"/>
  <c r="J27" i="19"/>
  <c r="J28" i="19" l="1"/>
  <c r="J21" i="19"/>
  <c r="J20" i="19"/>
  <c r="J18" i="19" l="1"/>
  <c r="J17" i="19"/>
  <c r="J16" i="19"/>
  <c r="J9" i="19"/>
  <c r="J10" i="19"/>
  <c r="J11" i="19"/>
  <c r="J12" i="19"/>
  <c r="J13" i="19"/>
  <c r="J14" i="19"/>
  <c r="J15" i="19"/>
  <c r="J19" i="19"/>
  <c r="J6" i="19"/>
  <c r="J5" i="19"/>
  <c r="J30" i="19"/>
  <c r="J26" i="19"/>
  <c r="J8" i="19"/>
  <c r="J7" i="19"/>
  <c r="J32" i="19" l="1"/>
  <c r="J33" i="19" l="1"/>
  <c r="J34" i="19" s="1"/>
</calcChain>
</file>

<file path=xl/sharedStrings.xml><?xml version="1.0" encoding="utf-8"?>
<sst xmlns="http://schemas.openxmlformats.org/spreadsheetml/2006/main" count="83" uniqueCount="63">
  <si>
    <t>项目预算表</t>
  </si>
  <si>
    <t>项目</t>
  </si>
  <si>
    <t>内容</t>
  </si>
  <si>
    <t>数量</t>
  </si>
  <si>
    <t>单位</t>
  </si>
  <si>
    <t>天数/使用次数</t>
  </si>
  <si>
    <t>单价</t>
  </si>
  <si>
    <t>小计</t>
  </si>
  <si>
    <t>备注</t>
  </si>
  <si>
    <t>活动费用</t>
  </si>
  <si>
    <t>10%服务费</t>
  </si>
  <si>
    <t>6%增值税金</t>
  </si>
  <si>
    <t>合计：</t>
  </si>
  <si>
    <t>拍照费用</t>
    <phoneticPr fontId="12" type="noConversion"/>
  </si>
  <si>
    <t>设计费用</t>
    <phoneticPr fontId="12" type="noConversion"/>
  </si>
  <si>
    <t>伴手礼</t>
    <phoneticPr fontId="12" type="noConversion"/>
  </si>
  <si>
    <t>晚餐费用</t>
    <phoneticPr fontId="12" type="noConversion"/>
  </si>
  <si>
    <t>元/人</t>
    <phoneticPr fontId="12" type="noConversion"/>
  </si>
  <si>
    <t>元/项</t>
    <phoneticPr fontId="12" type="noConversion"/>
  </si>
  <si>
    <t>元/份</t>
    <phoneticPr fontId="12" type="noConversion"/>
  </si>
  <si>
    <t>工作人员费用</t>
    <phoneticPr fontId="12" type="noConversion"/>
  </si>
  <si>
    <t>主KV及延展等</t>
    <phoneticPr fontId="12" type="noConversion"/>
  </si>
  <si>
    <t>9月14日2人兼职，10月6日1人现场服务、10月20日1人现场服务</t>
    <phoneticPr fontId="12" type="noConversion"/>
  </si>
  <si>
    <t>帆布袋（不含印制logo）</t>
    <phoneticPr fontId="12" type="noConversion"/>
  </si>
  <si>
    <t>8寸木制横板相框45元，6寸木制竖版相框35元
（不含印制logo）</t>
    <phoneticPr fontId="12" type="noConversion"/>
  </si>
  <si>
    <t>收纳箱</t>
    <phoneticPr fontId="12" type="noConversion"/>
  </si>
  <si>
    <t>收纳箱10L*2+5L*2</t>
    <phoneticPr fontId="12" type="noConversion"/>
  </si>
  <si>
    <t>抽奖箱</t>
    <phoneticPr fontId="12" type="noConversion"/>
  </si>
  <si>
    <t>元/个</t>
    <phoneticPr fontId="12" type="noConversion"/>
  </si>
  <si>
    <t>人形抱枕</t>
    <phoneticPr fontId="12" type="noConversion"/>
  </si>
  <si>
    <t>包含反面印制logo费用</t>
    <phoneticPr fontId="12" type="noConversion"/>
  </si>
  <si>
    <t>元/件</t>
    <phoneticPr fontId="12" type="noConversion"/>
  </si>
  <si>
    <t>精梳棉T恤</t>
    <phoneticPr fontId="12" type="noConversion"/>
  </si>
  <si>
    <t>T恤相框</t>
    <phoneticPr fontId="12" type="noConversion"/>
  </si>
  <si>
    <t>定制尺寸T恤相框</t>
    <phoneticPr fontId="12" type="noConversion"/>
  </si>
  <si>
    <t>生日灯牌</t>
    <phoneticPr fontId="12" type="noConversion"/>
  </si>
  <si>
    <t>晚宴气球布置</t>
    <phoneticPr fontId="12" type="noConversion"/>
  </si>
  <si>
    <t>奖牌</t>
    <phoneticPr fontId="12" type="noConversion"/>
  </si>
  <si>
    <t>手绘水彩画</t>
    <phoneticPr fontId="12" type="noConversion"/>
  </si>
  <si>
    <t>元/幅</t>
    <phoneticPr fontId="12" type="noConversion"/>
  </si>
  <si>
    <t>背景板</t>
  </si>
  <si>
    <t>kt板制作</t>
    <phoneticPr fontId="12" type="noConversion"/>
  </si>
  <si>
    <t>晚宴音响设备及电视</t>
    <phoneticPr fontId="12" type="noConversion"/>
  </si>
  <si>
    <t>元/块</t>
    <phoneticPr fontId="12" type="noConversion"/>
  </si>
  <si>
    <t>元/组</t>
    <phoneticPr fontId="12" type="noConversion"/>
  </si>
  <si>
    <t>元/套</t>
    <phoneticPr fontId="12" type="noConversion"/>
  </si>
  <si>
    <t>搭建运输及人工</t>
    <phoneticPr fontId="12" type="noConversion"/>
  </si>
  <si>
    <t>其他杂费</t>
    <phoneticPr fontId="12" type="noConversion"/>
  </si>
  <si>
    <t>3000一桌共3桌+204饮料</t>
    <phoneticPr fontId="12" type="noConversion"/>
  </si>
  <si>
    <t>运输费用</t>
    <phoneticPr fontId="12" type="noConversion"/>
  </si>
  <si>
    <t>伴手礼加急快递补邮费</t>
    <phoneticPr fontId="12" type="noConversion"/>
  </si>
  <si>
    <t>蛋糕、零食、星巴克、午餐外卖等费用</t>
    <phoneticPr fontId="12" type="noConversion"/>
  </si>
  <si>
    <t>团队照片费用</t>
    <phoneticPr fontId="12" type="noConversion"/>
  </si>
  <si>
    <t>职业半身照</t>
    <phoneticPr fontId="12" type="noConversion"/>
  </si>
  <si>
    <t>职业半身照及休闲照</t>
    <phoneticPr fontId="12" type="noConversion"/>
  </si>
  <si>
    <t>摄影费用</t>
    <phoneticPr fontId="12" type="noConversion"/>
  </si>
  <si>
    <t>元/天</t>
    <phoneticPr fontId="12" type="noConversion"/>
  </si>
  <si>
    <t>奖品等费用（春雪）</t>
    <phoneticPr fontId="12" type="noConversion"/>
  </si>
  <si>
    <t>一名摄影师 一名修图师 5小时</t>
    <phoneticPr fontId="12" type="noConversion"/>
  </si>
  <si>
    <t>印刷费用</t>
    <phoneticPr fontId="12" type="noConversion"/>
  </si>
  <si>
    <t>易拉宝、桌卡、椅背贴、加印logo等费用</t>
    <phoneticPr fontId="12" type="noConversion"/>
  </si>
  <si>
    <t>21日午餐晚餐等费用</t>
    <phoneticPr fontId="12" type="noConversion"/>
  </si>
  <si>
    <t>按照98060.6元验收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</si>
</sst>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0_);[Red]\(0\)"/>
  </numFmts>
  <fonts count="13">
    <font>
      <sz val="11"/>
      <color theme="1"/>
      <name val="宋体"/>
      <charset val="134"/>
      <scheme val="minor"/>
    </font>
    <font>
      <sz val="20"/>
      <name val="微软雅黑"/>
      <family val="2"/>
      <charset val="134"/>
    </font>
    <font>
      <sz val="10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2"/>
      <name val="微软雅黑"/>
      <family val="2"/>
      <charset val="134"/>
    </font>
    <font>
      <b/>
      <sz val="20"/>
      <name val="微软雅黑"/>
      <family val="2"/>
      <charset val="134"/>
    </font>
    <font>
      <b/>
      <sz val="10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name val="ＭＳ Ｐゴシック"/>
      <family val="2"/>
    </font>
    <font>
      <sz val="12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</borders>
  <cellStyleXfs count="10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horizontal="justify" vertical="justify" textRotation="127" wrapText="1"/>
      <protection hidden="1"/>
    </xf>
    <xf numFmtId="0" fontId="8" fillId="0" borderId="0">
      <alignment horizontal="justify" vertical="justify" textRotation="127" wrapText="1"/>
      <protection hidden="1"/>
    </xf>
    <xf numFmtId="0" fontId="7" fillId="0" borderId="0"/>
    <xf numFmtId="0" fontId="11" fillId="0" borderId="0"/>
    <xf numFmtId="0" fontId="10" fillId="0" borderId="0">
      <alignment vertical="center"/>
    </xf>
    <xf numFmtId="0" fontId="7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9" fillId="0" borderId="0"/>
  </cellStyleXfs>
  <cellXfs count="48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40" fontId="2" fillId="2" borderId="0" xfId="0" applyNumberFormat="1" applyFont="1" applyFill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 wrapText="1"/>
    </xf>
    <xf numFmtId="40" fontId="2" fillId="2" borderId="4" xfId="0" applyNumberFormat="1" applyFont="1" applyFill="1" applyBorder="1" applyAlignment="1">
      <alignment horizontal="center" vertical="center"/>
    </xf>
    <xf numFmtId="43" fontId="2" fillId="2" borderId="4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43" fontId="4" fillId="2" borderId="8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/>
    </xf>
    <xf numFmtId="0" fontId="2" fillId="0" borderId="13" xfId="9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58" fontId="2" fillId="2" borderId="3" xfId="0" applyNumberFormat="1" applyFont="1" applyFill="1" applyBorder="1" applyAlignment="1">
      <alignment horizontal="center" vertical="center" wrapText="1"/>
    </xf>
    <xf numFmtId="58" fontId="2" fillId="2" borderId="4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10">
    <cellStyle name="0,0_x000d__x000a_NA_x000d__x000a_" xfId="3" xr:uid="{00000000-0005-0000-0000-000016000000}"/>
    <cellStyle name="Normal_Sheet1" xfId="6" xr:uid="{00000000-0005-0000-0000-000036000000}"/>
    <cellStyle name="常规" xfId="0" builtinId="0"/>
    <cellStyle name="常规 2 2_LEXUS日本考察请款书15.11.4_1" xfId="7" xr:uid="{00000000-0005-0000-0000-000037000000}"/>
    <cellStyle name="常规 2 3" xfId="5" xr:uid="{00000000-0005-0000-0000-000033000000}"/>
    <cellStyle name="常规 2 5" xfId="2" xr:uid="{00000000-0005-0000-0000-000013000000}"/>
    <cellStyle name="常规 2_LEXUS日本考察报价15.9.29" xfId="4" xr:uid="{00000000-0005-0000-0000-00002D000000}"/>
    <cellStyle name="常规 4" xfId="9" xr:uid="{DA5B1740-AC71-4A14-AB54-DAC5A4665F64}"/>
    <cellStyle name="常规 6" xfId="1" xr:uid="{00000000-0005-0000-0000-00000D000000}"/>
    <cellStyle name="千位分隔 2" xfId="8" xr:uid="{00000000-0005-0000-0000-000038000000}"/>
  </cellStyles>
  <dxfs count="0"/>
  <tableStyles count="0" defaultTableStyle="TableStyleMedium2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34"/>
  <sheetViews>
    <sheetView tabSelected="1" topLeftCell="A20" workbookViewId="0">
      <selection activeCell="J32" sqref="J32"/>
    </sheetView>
  </sheetViews>
  <sheetFormatPr defaultColWidth="10.6640625" defaultRowHeight="15"/>
  <cols>
    <col min="1" max="1" width="1.109375" style="5" customWidth="1"/>
    <col min="2" max="2" width="11.44140625" style="6" customWidth="1"/>
    <col min="3" max="3" width="11.6640625" style="5" customWidth="1"/>
    <col min="4" max="4" width="8.88671875" style="5" customWidth="1"/>
    <col min="5" max="5" width="5.109375" style="5" hidden="1" customWidth="1"/>
    <col min="6" max="6" width="5.77734375" style="5" customWidth="1"/>
    <col min="7" max="7" width="8.109375" style="2" customWidth="1"/>
    <col min="8" max="8" width="8.6640625" style="2" customWidth="1"/>
    <col min="9" max="9" width="11.6640625" style="7" customWidth="1"/>
    <col min="10" max="10" width="17" style="2" customWidth="1"/>
    <col min="11" max="11" width="55.44140625" style="5" customWidth="1"/>
    <col min="12" max="12" width="12.109375" style="5" customWidth="1"/>
    <col min="13" max="250" width="8.109375" style="5" customWidth="1"/>
    <col min="251" max="251" width="3.77734375" style="5" customWidth="1"/>
    <col min="252" max="252" width="12.109375" style="5" customWidth="1"/>
    <col min="253" max="253" width="14.33203125" style="5" customWidth="1"/>
    <col min="254" max="16384" width="10.6640625" style="5"/>
  </cols>
  <sheetData>
    <row r="2" spans="2:11" s="1" customFormat="1" ht="59.25" customHeight="1">
      <c r="B2" s="42" t="s">
        <v>0</v>
      </c>
      <c r="C2" s="43"/>
      <c r="D2" s="43"/>
      <c r="E2" s="43"/>
      <c r="F2" s="44"/>
      <c r="G2" s="43"/>
      <c r="H2" s="43"/>
      <c r="I2" s="43"/>
      <c r="J2" s="43"/>
      <c r="K2" s="45"/>
    </row>
    <row r="3" spans="2:11" s="2" customFormat="1" ht="31.05" customHeight="1">
      <c r="B3" s="16" t="s">
        <v>1</v>
      </c>
      <c r="C3" s="35" t="s">
        <v>2</v>
      </c>
      <c r="D3" s="35"/>
      <c r="E3" s="35"/>
      <c r="F3" s="17" t="s">
        <v>3</v>
      </c>
      <c r="G3" s="17" t="s">
        <v>4</v>
      </c>
      <c r="H3" s="19" t="s">
        <v>5</v>
      </c>
      <c r="I3" s="9" t="s">
        <v>6</v>
      </c>
      <c r="J3" s="10" t="s">
        <v>7</v>
      </c>
      <c r="K3" s="11" t="s">
        <v>8</v>
      </c>
    </row>
    <row r="4" spans="2:11" s="2" customFormat="1" ht="25.2" customHeight="1">
      <c r="B4" s="40" t="s">
        <v>9</v>
      </c>
      <c r="C4" s="46" t="s">
        <v>13</v>
      </c>
      <c r="D4" s="46"/>
      <c r="E4" s="46"/>
      <c r="F4" s="8">
        <v>24</v>
      </c>
      <c r="G4" s="17" t="s">
        <v>17</v>
      </c>
      <c r="H4" s="19">
        <v>1</v>
      </c>
      <c r="I4" s="9">
        <v>359</v>
      </c>
      <c r="J4" s="10">
        <f>F4*H4*I4</f>
        <v>8616</v>
      </c>
      <c r="K4" s="12" t="s">
        <v>53</v>
      </c>
    </row>
    <row r="5" spans="2:11" s="2" customFormat="1" ht="25.2" customHeight="1">
      <c r="B5" s="41"/>
      <c r="C5" s="21" t="s">
        <v>13</v>
      </c>
      <c r="D5" s="22"/>
      <c r="E5" s="19"/>
      <c r="F5" s="8">
        <v>1</v>
      </c>
      <c r="G5" s="17" t="s">
        <v>17</v>
      </c>
      <c r="H5" s="19">
        <v>1</v>
      </c>
      <c r="I5" s="9">
        <v>858</v>
      </c>
      <c r="J5" s="10">
        <f>F5*H5*I5</f>
        <v>858</v>
      </c>
      <c r="K5" s="12" t="s">
        <v>54</v>
      </c>
    </row>
    <row r="6" spans="2:11" s="2" customFormat="1" ht="25.2" customHeight="1">
      <c r="B6" s="41"/>
      <c r="C6" s="21" t="s">
        <v>13</v>
      </c>
      <c r="D6" s="22"/>
      <c r="E6" s="19"/>
      <c r="F6" s="8">
        <v>4</v>
      </c>
      <c r="G6" s="17" t="s">
        <v>17</v>
      </c>
      <c r="H6" s="19">
        <v>1</v>
      </c>
      <c r="I6" s="9">
        <v>1236.75</v>
      </c>
      <c r="J6" s="10">
        <f>F6*H6*I6</f>
        <v>4947</v>
      </c>
      <c r="K6" s="12" t="s">
        <v>52</v>
      </c>
    </row>
    <row r="7" spans="2:11" s="2" customFormat="1" ht="25.2" customHeight="1">
      <c r="B7" s="41"/>
      <c r="C7" s="46" t="s">
        <v>14</v>
      </c>
      <c r="D7" s="46"/>
      <c r="E7" s="46"/>
      <c r="F7" s="8">
        <v>1</v>
      </c>
      <c r="G7" s="17" t="s">
        <v>18</v>
      </c>
      <c r="H7" s="19">
        <v>1</v>
      </c>
      <c r="I7" s="9">
        <v>4800</v>
      </c>
      <c r="J7" s="10">
        <f t="shared" ref="J7:J29" si="0">F7*H7*I7</f>
        <v>4800</v>
      </c>
      <c r="K7" s="12" t="s">
        <v>21</v>
      </c>
    </row>
    <row r="8" spans="2:11" s="2" customFormat="1" ht="30">
      <c r="B8" s="41"/>
      <c r="C8" s="25" t="s">
        <v>15</v>
      </c>
      <c r="D8" s="26"/>
      <c r="E8" s="27"/>
      <c r="F8" s="8">
        <v>26</v>
      </c>
      <c r="G8" s="17" t="s">
        <v>19</v>
      </c>
      <c r="H8" s="19">
        <v>1</v>
      </c>
      <c r="I8" s="9">
        <v>80</v>
      </c>
      <c r="J8" s="10">
        <f t="shared" si="0"/>
        <v>2080</v>
      </c>
      <c r="K8" s="12" t="s">
        <v>24</v>
      </c>
    </row>
    <row r="9" spans="2:11" s="2" customFormat="1" ht="25.2" customHeight="1">
      <c r="B9" s="41"/>
      <c r="C9" s="31"/>
      <c r="D9" s="32"/>
      <c r="E9" s="33"/>
      <c r="F9" s="8">
        <v>80</v>
      </c>
      <c r="G9" s="17" t="s">
        <v>19</v>
      </c>
      <c r="H9" s="19">
        <v>1</v>
      </c>
      <c r="I9" s="9">
        <v>59</v>
      </c>
      <c r="J9" s="10">
        <f t="shared" si="0"/>
        <v>4720</v>
      </c>
      <c r="K9" s="12" t="s">
        <v>23</v>
      </c>
    </row>
    <row r="10" spans="2:11" s="2" customFormat="1" ht="25.2" customHeight="1">
      <c r="B10" s="41"/>
      <c r="C10" s="21" t="s">
        <v>25</v>
      </c>
      <c r="D10" s="22"/>
      <c r="E10" s="19"/>
      <c r="F10" s="8">
        <v>1</v>
      </c>
      <c r="G10" s="17" t="s">
        <v>18</v>
      </c>
      <c r="H10" s="19">
        <v>1</v>
      </c>
      <c r="I10" s="9">
        <v>181.6</v>
      </c>
      <c r="J10" s="10">
        <f t="shared" si="0"/>
        <v>181.6</v>
      </c>
      <c r="K10" s="12" t="s">
        <v>26</v>
      </c>
    </row>
    <row r="11" spans="2:11" s="2" customFormat="1" ht="25.2" customHeight="1">
      <c r="B11" s="41"/>
      <c r="C11" s="21" t="s">
        <v>27</v>
      </c>
      <c r="D11" s="22"/>
      <c r="E11" s="19"/>
      <c r="F11" s="8">
        <v>1</v>
      </c>
      <c r="G11" s="17" t="s">
        <v>28</v>
      </c>
      <c r="H11" s="19">
        <v>1</v>
      </c>
      <c r="I11" s="9">
        <v>198</v>
      </c>
      <c r="J11" s="10">
        <f t="shared" si="0"/>
        <v>198</v>
      </c>
      <c r="K11" s="12"/>
    </row>
    <row r="12" spans="2:11" s="2" customFormat="1" ht="25.2" customHeight="1">
      <c r="B12" s="41"/>
      <c r="C12" s="21" t="s">
        <v>29</v>
      </c>
      <c r="D12" s="22"/>
      <c r="E12" s="19"/>
      <c r="F12" s="8">
        <v>25</v>
      </c>
      <c r="G12" s="17" t="s">
        <v>28</v>
      </c>
      <c r="H12" s="19">
        <v>1</v>
      </c>
      <c r="I12" s="9">
        <v>51.9</v>
      </c>
      <c r="J12" s="10">
        <f t="shared" si="0"/>
        <v>1297.5</v>
      </c>
      <c r="K12" s="12" t="s">
        <v>30</v>
      </c>
    </row>
    <row r="13" spans="2:11" s="2" customFormat="1" ht="25.2" customHeight="1">
      <c r="B13" s="41"/>
      <c r="C13" s="21" t="s">
        <v>32</v>
      </c>
      <c r="D13" s="22"/>
      <c r="E13" s="19"/>
      <c r="F13" s="8">
        <v>2</v>
      </c>
      <c r="G13" s="17" t="s">
        <v>31</v>
      </c>
      <c r="H13" s="19">
        <v>1</v>
      </c>
      <c r="I13" s="9">
        <v>96</v>
      </c>
      <c r="J13" s="10">
        <f t="shared" si="0"/>
        <v>192</v>
      </c>
      <c r="K13" s="12"/>
    </row>
    <row r="14" spans="2:11" s="2" customFormat="1" ht="25.2" customHeight="1">
      <c r="B14" s="41"/>
      <c r="C14" s="21" t="s">
        <v>33</v>
      </c>
      <c r="D14" s="22"/>
      <c r="E14" s="19"/>
      <c r="F14" s="8">
        <v>1</v>
      </c>
      <c r="G14" s="17" t="s">
        <v>28</v>
      </c>
      <c r="H14" s="19">
        <v>1</v>
      </c>
      <c r="I14" s="9">
        <v>450</v>
      </c>
      <c r="J14" s="10">
        <f t="shared" si="0"/>
        <v>450</v>
      </c>
      <c r="K14" s="12" t="s">
        <v>34</v>
      </c>
    </row>
    <row r="15" spans="2:11" s="2" customFormat="1" ht="25.2" customHeight="1">
      <c r="B15" s="41"/>
      <c r="C15" s="21" t="s">
        <v>35</v>
      </c>
      <c r="D15" s="22"/>
      <c r="E15" s="19"/>
      <c r="F15" s="8">
        <v>2</v>
      </c>
      <c r="G15" s="17" t="s">
        <v>28</v>
      </c>
      <c r="H15" s="19">
        <v>1</v>
      </c>
      <c r="I15" s="9">
        <v>300</v>
      </c>
      <c r="J15" s="10">
        <f t="shared" si="0"/>
        <v>600</v>
      </c>
      <c r="K15" s="12"/>
    </row>
    <row r="16" spans="2:11" s="2" customFormat="1" ht="25.2" customHeight="1">
      <c r="B16" s="41"/>
      <c r="C16" s="21" t="s">
        <v>36</v>
      </c>
      <c r="D16" s="22"/>
      <c r="E16" s="19"/>
      <c r="F16" s="8">
        <v>1</v>
      </c>
      <c r="G16" s="17" t="s">
        <v>18</v>
      </c>
      <c r="H16" s="19">
        <v>1</v>
      </c>
      <c r="I16" s="9">
        <v>150</v>
      </c>
      <c r="J16" s="10">
        <f t="shared" si="0"/>
        <v>150</v>
      </c>
      <c r="K16" s="12"/>
    </row>
    <row r="17" spans="2:11" s="2" customFormat="1" ht="25.2" customHeight="1">
      <c r="B17" s="41"/>
      <c r="C17" s="21" t="s">
        <v>37</v>
      </c>
      <c r="D17" s="22"/>
      <c r="E17" s="19"/>
      <c r="F17" s="8">
        <v>26</v>
      </c>
      <c r="G17" s="17" t="s">
        <v>28</v>
      </c>
      <c r="H17" s="19">
        <v>1</v>
      </c>
      <c r="I17" s="9">
        <v>70</v>
      </c>
      <c r="J17" s="10">
        <f t="shared" si="0"/>
        <v>1820</v>
      </c>
      <c r="K17" s="12"/>
    </row>
    <row r="18" spans="2:11" s="2" customFormat="1" ht="25.2" customHeight="1">
      <c r="B18" s="41"/>
      <c r="C18" s="21" t="s">
        <v>38</v>
      </c>
      <c r="D18" s="22"/>
      <c r="E18" s="19"/>
      <c r="F18" s="8">
        <v>1</v>
      </c>
      <c r="G18" s="17" t="s">
        <v>39</v>
      </c>
      <c r="H18" s="19">
        <v>1</v>
      </c>
      <c r="I18" s="9">
        <v>3000</v>
      </c>
      <c r="J18" s="10">
        <f t="shared" si="0"/>
        <v>3000</v>
      </c>
      <c r="K18" s="12"/>
    </row>
    <row r="19" spans="2:11" s="2" customFormat="1" ht="25.2" customHeight="1">
      <c r="B19" s="41"/>
      <c r="C19" s="21" t="s">
        <v>40</v>
      </c>
      <c r="D19" s="22"/>
      <c r="E19" s="19"/>
      <c r="F19" s="8">
        <v>1</v>
      </c>
      <c r="G19" s="17" t="s">
        <v>43</v>
      </c>
      <c r="H19" s="19">
        <v>1</v>
      </c>
      <c r="I19" s="9">
        <v>2851</v>
      </c>
      <c r="J19" s="10">
        <f t="shared" si="0"/>
        <v>2851</v>
      </c>
      <c r="K19" s="20"/>
    </row>
    <row r="20" spans="2:11" s="2" customFormat="1" ht="25.2" customHeight="1">
      <c r="B20" s="41"/>
      <c r="C20" s="23" t="s">
        <v>41</v>
      </c>
      <c r="D20" s="24"/>
      <c r="E20" s="19"/>
      <c r="F20" s="8">
        <v>2</v>
      </c>
      <c r="G20" s="17" t="s">
        <v>44</v>
      </c>
      <c r="H20" s="19">
        <v>1</v>
      </c>
      <c r="I20" s="9">
        <v>1783</v>
      </c>
      <c r="J20" s="10">
        <f t="shared" si="0"/>
        <v>3566</v>
      </c>
      <c r="K20" s="12"/>
    </row>
    <row r="21" spans="2:11" s="2" customFormat="1" ht="25.2" customHeight="1">
      <c r="B21" s="41"/>
      <c r="C21" s="23" t="s">
        <v>42</v>
      </c>
      <c r="D21" s="24"/>
      <c r="E21" s="19"/>
      <c r="F21" s="8">
        <v>1</v>
      </c>
      <c r="G21" s="17" t="s">
        <v>45</v>
      </c>
      <c r="H21" s="19">
        <v>1</v>
      </c>
      <c r="I21" s="9">
        <v>6800</v>
      </c>
      <c r="J21" s="10">
        <f t="shared" si="0"/>
        <v>6800</v>
      </c>
      <c r="K21" s="12"/>
    </row>
    <row r="22" spans="2:11" s="2" customFormat="1" ht="25.2" customHeight="1">
      <c r="B22" s="41"/>
      <c r="C22" s="23" t="s">
        <v>59</v>
      </c>
      <c r="D22" s="24"/>
      <c r="E22" s="19"/>
      <c r="F22" s="8">
        <v>1</v>
      </c>
      <c r="G22" s="17" t="s">
        <v>18</v>
      </c>
      <c r="H22" s="19">
        <v>1</v>
      </c>
      <c r="I22" s="9">
        <v>3321</v>
      </c>
      <c r="J22" s="10">
        <f t="shared" ref="J22" si="1">F22*H22*I22</f>
        <v>3321</v>
      </c>
      <c r="K22" s="12" t="s">
        <v>60</v>
      </c>
    </row>
    <row r="23" spans="2:11" s="2" customFormat="1" ht="25.2" customHeight="1">
      <c r="B23" s="41"/>
      <c r="C23" s="25" t="s">
        <v>47</v>
      </c>
      <c r="D23" s="26"/>
      <c r="E23" s="27"/>
      <c r="F23" s="8">
        <v>1</v>
      </c>
      <c r="G23" s="17" t="s">
        <v>18</v>
      </c>
      <c r="H23" s="19">
        <v>1</v>
      </c>
      <c r="I23" s="9">
        <v>4981.6000000000004</v>
      </c>
      <c r="J23" s="10">
        <v>5158.6000000000004</v>
      </c>
      <c r="K23" s="12" t="s">
        <v>51</v>
      </c>
    </row>
    <row r="24" spans="2:11" s="2" customFormat="1" ht="25.2" customHeight="1">
      <c r="B24" s="41"/>
      <c r="C24" s="28"/>
      <c r="D24" s="29"/>
      <c r="E24" s="30"/>
      <c r="F24" s="8">
        <v>1</v>
      </c>
      <c r="G24" s="17" t="s">
        <v>18</v>
      </c>
      <c r="H24" s="19">
        <v>1</v>
      </c>
      <c r="I24" s="9">
        <v>5817.5</v>
      </c>
      <c r="J24" s="10">
        <f t="shared" si="0"/>
        <v>5817.5</v>
      </c>
      <c r="K24" s="12" t="s">
        <v>57</v>
      </c>
    </row>
    <row r="25" spans="2:11" s="2" customFormat="1" ht="25.2" customHeight="1">
      <c r="B25" s="41"/>
      <c r="C25" s="31"/>
      <c r="D25" s="32"/>
      <c r="E25" s="33"/>
      <c r="F25" s="8">
        <v>1</v>
      </c>
      <c r="G25" s="17" t="s">
        <v>18</v>
      </c>
      <c r="H25" s="19">
        <v>1</v>
      </c>
      <c r="I25" s="9">
        <v>6649.22</v>
      </c>
      <c r="J25" s="10">
        <f t="shared" si="0"/>
        <v>6649.22</v>
      </c>
      <c r="K25" s="12" t="s">
        <v>61</v>
      </c>
    </row>
    <row r="26" spans="2:11" s="2" customFormat="1" ht="25.2" customHeight="1">
      <c r="B26" s="41"/>
      <c r="C26" s="46" t="s">
        <v>16</v>
      </c>
      <c r="D26" s="46"/>
      <c r="E26" s="46"/>
      <c r="F26" s="8">
        <v>1</v>
      </c>
      <c r="G26" s="17" t="s">
        <v>17</v>
      </c>
      <c r="H26" s="19">
        <v>1</v>
      </c>
      <c r="I26" s="9">
        <v>9204</v>
      </c>
      <c r="J26" s="10">
        <f t="shared" si="0"/>
        <v>9204</v>
      </c>
      <c r="K26" s="11" t="s">
        <v>48</v>
      </c>
    </row>
    <row r="27" spans="2:11" s="2" customFormat="1" ht="25.2" customHeight="1">
      <c r="B27" s="18"/>
      <c r="C27" s="21" t="s">
        <v>49</v>
      </c>
      <c r="D27" s="22"/>
      <c r="E27" s="19"/>
      <c r="F27" s="8">
        <v>1</v>
      </c>
      <c r="G27" s="17" t="s">
        <v>18</v>
      </c>
      <c r="H27" s="19">
        <v>1</v>
      </c>
      <c r="I27" s="9">
        <v>850</v>
      </c>
      <c r="J27" s="10">
        <f t="shared" si="0"/>
        <v>850</v>
      </c>
      <c r="K27" s="15" t="s">
        <v>50</v>
      </c>
    </row>
    <row r="28" spans="2:11" s="2" customFormat="1" ht="25.2" customHeight="1">
      <c r="B28" s="18"/>
      <c r="C28" s="21" t="s">
        <v>46</v>
      </c>
      <c r="D28" s="22"/>
      <c r="E28" s="19"/>
      <c r="F28" s="8">
        <v>1</v>
      </c>
      <c r="G28" s="17" t="s">
        <v>18</v>
      </c>
      <c r="H28" s="19">
        <v>1</v>
      </c>
      <c r="I28" s="9">
        <v>800</v>
      </c>
      <c r="J28" s="10">
        <f t="shared" si="0"/>
        <v>800</v>
      </c>
      <c r="K28" s="12"/>
    </row>
    <row r="29" spans="2:11" s="2" customFormat="1" ht="25.2" customHeight="1">
      <c r="B29" s="18"/>
      <c r="C29" s="21" t="s">
        <v>55</v>
      </c>
      <c r="D29" s="22"/>
      <c r="E29" s="19"/>
      <c r="F29" s="8">
        <v>1</v>
      </c>
      <c r="G29" s="17" t="s">
        <v>56</v>
      </c>
      <c r="H29" s="19">
        <v>1</v>
      </c>
      <c r="I29" s="9">
        <v>2800</v>
      </c>
      <c r="J29" s="10">
        <f t="shared" si="0"/>
        <v>2800</v>
      </c>
      <c r="K29" s="12" t="s">
        <v>58</v>
      </c>
    </row>
    <row r="30" spans="2:11" s="2" customFormat="1" ht="25.2" customHeight="1">
      <c r="B30" s="18"/>
      <c r="C30" s="46" t="s">
        <v>20</v>
      </c>
      <c r="D30" s="46"/>
      <c r="E30" s="46"/>
      <c r="F30" s="8">
        <v>4</v>
      </c>
      <c r="G30" s="17" t="s">
        <v>17</v>
      </c>
      <c r="H30" s="19">
        <v>1</v>
      </c>
      <c r="I30" s="9">
        <v>600</v>
      </c>
      <c r="J30" s="10">
        <f t="shared" ref="J30" si="2">F30*H30*I30</f>
        <v>2400</v>
      </c>
      <c r="K30" s="12" t="s">
        <v>22</v>
      </c>
    </row>
    <row r="31" spans="2:11" s="2" customFormat="1" ht="22.2" customHeight="1">
      <c r="B31" s="47" t="s">
        <v>7</v>
      </c>
      <c r="C31" s="46"/>
      <c r="D31" s="46"/>
      <c r="E31" s="46"/>
      <c r="F31" s="46"/>
      <c r="G31" s="46"/>
      <c r="H31" s="46"/>
      <c r="I31" s="46"/>
      <c r="J31" s="10">
        <f>SUM(J4:J30)</f>
        <v>84127.42</v>
      </c>
      <c r="K31" s="12"/>
    </row>
    <row r="32" spans="2:11" s="3" customFormat="1" ht="22.2" customHeight="1">
      <c r="B32" s="34" t="s">
        <v>10</v>
      </c>
      <c r="C32" s="35"/>
      <c r="D32" s="35"/>
      <c r="E32" s="35"/>
      <c r="F32" s="35"/>
      <c r="G32" s="35"/>
      <c r="H32" s="35"/>
      <c r="I32" s="35"/>
      <c r="J32" s="10">
        <f>J31*0.1</f>
        <v>8412.7420000000002</v>
      </c>
      <c r="K32" s="12"/>
    </row>
    <row r="33" spans="2:11" s="3" customFormat="1" ht="22.2" customHeight="1">
      <c r="B33" s="36" t="s">
        <v>11</v>
      </c>
      <c r="C33" s="37"/>
      <c r="D33" s="37"/>
      <c r="E33" s="37"/>
      <c r="F33" s="37"/>
      <c r="G33" s="37"/>
      <c r="H33" s="37"/>
      <c r="I33" s="37"/>
      <c r="J33" s="10">
        <f>(J31+J32)*0.06</f>
        <v>5552.4097199999997</v>
      </c>
      <c r="K33" s="12"/>
    </row>
    <row r="34" spans="2:11" s="4" customFormat="1" ht="22.2" customHeight="1">
      <c r="B34" s="38" t="s">
        <v>12</v>
      </c>
      <c r="C34" s="39"/>
      <c r="D34" s="39"/>
      <c r="E34" s="39"/>
      <c r="F34" s="39"/>
      <c r="G34" s="39"/>
      <c r="H34" s="39"/>
      <c r="I34" s="39"/>
      <c r="J34" s="13">
        <f>SUM(J31:J33)</f>
        <v>98092.571719999993</v>
      </c>
      <c r="K34" s="14" t="s">
        <v>62</v>
      </c>
    </row>
  </sheetData>
  <mergeCells count="31">
    <mergeCell ref="B32:I32"/>
    <mergeCell ref="B33:I33"/>
    <mergeCell ref="B34:I34"/>
    <mergeCell ref="B4:B26"/>
    <mergeCell ref="B2:K2"/>
    <mergeCell ref="C3:E3"/>
    <mergeCell ref="C4:E4"/>
    <mergeCell ref="C26:E26"/>
    <mergeCell ref="B31:I31"/>
    <mergeCell ref="C7:E7"/>
    <mergeCell ref="C30:E30"/>
    <mergeCell ref="C5:D5"/>
    <mergeCell ref="C6:D6"/>
    <mergeCell ref="C10:D10"/>
    <mergeCell ref="C11:D11"/>
    <mergeCell ref="C12:D12"/>
    <mergeCell ref="C13:D13"/>
    <mergeCell ref="C8:E9"/>
    <mergeCell ref="C14:D14"/>
    <mergeCell ref="C15:D15"/>
    <mergeCell ref="C19:D19"/>
    <mergeCell ref="C16:D16"/>
    <mergeCell ref="C17:D17"/>
    <mergeCell ref="C18:D18"/>
    <mergeCell ref="C29:D29"/>
    <mergeCell ref="C20:D20"/>
    <mergeCell ref="C21:D21"/>
    <mergeCell ref="C28:D28"/>
    <mergeCell ref="C27:D27"/>
    <mergeCell ref="C23:E25"/>
    <mergeCell ref="C22:D22"/>
  </mergeCells>
  <phoneticPr fontId="1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anlih</cp:lastModifiedBy>
  <cp:lastPrinted>2021-09-23T09:11:34Z</cp:lastPrinted>
  <dcterms:created xsi:type="dcterms:W3CDTF">2006-09-13T11:21:00Z</dcterms:created>
  <dcterms:modified xsi:type="dcterms:W3CDTF">2021-10-28T07:16:49Z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