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90" windowWidth="15480" windowHeight="7770"/>
  </bookViews>
  <sheets>
    <sheet name="员工报销明细" sheetId="3" r:id="rId1"/>
    <sheet name="员工差旅明细" sheetId="2" r:id="rId2"/>
  </sheets>
  <definedNames>
    <definedName name="_xlnm.Print_Area" localSheetId="1">员工差旅明细!$A$1:$K$43</definedName>
  </definedNames>
  <calcPr calcId="125725"/>
</workbook>
</file>

<file path=xl/calcChain.xml><?xml version="1.0" encoding="utf-8"?>
<calcChain xmlns="http://schemas.openxmlformats.org/spreadsheetml/2006/main">
  <c r="G38" i="3"/>
  <c r="F38"/>
  <c r="H37"/>
  <c r="H63"/>
  <c r="H64" s="1"/>
  <c r="G64"/>
  <c r="F64"/>
  <c r="H36"/>
  <c r="H35"/>
  <c r="H34"/>
  <c r="H38" s="1"/>
  <c r="I23" i="2"/>
  <c r="G23"/>
  <c r="H23"/>
  <c r="G19"/>
  <c r="G18"/>
  <c r="F57" i="3"/>
  <c r="F21"/>
  <c r="H32"/>
  <c r="H33"/>
  <c r="H31"/>
  <c r="H30"/>
  <c r="H29"/>
  <c r="H28"/>
  <c r="G12" i="2"/>
  <c r="G13"/>
  <c r="G14"/>
  <c r="G15"/>
  <c r="G16"/>
  <c r="G17"/>
  <c r="G20"/>
  <c r="G21"/>
  <c r="G22"/>
  <c r="G11"/>
  <c r="H26" i="3"/>
  <c r="I41" i="2"/>
  <c r="I40"/>
  <c r="I39"/>
  <c r="J36"/>
  <c r="J35"/>
  <c r="J34"/>
  <c r="J33"/>
  <c r="F35"/>
  <c r="F34"/>
  <c r="F33"/>
  <c r="H42"/>
  <c r="I42" l="1"/>
  <c r="C64" i="3"/>
  <c r="G55"/>
  <c r="F55"/>
  <c r="G51"/>
  <c r="F51"/>
  <c r="G48"/>
  <c r="F48"/>
  <c r="G43"/>
  <c r="F43"/>
  <c r="G24"/>
  <c r="F24"/>
  <c r="G21"/>
  <c r="D21"/>
  <c r="C21"/>
  <c r="G16"/>
  <c r="F16"/>
  <c r="D16"/>
  <c r="C16"/>
  <c r="G13"/>
  <c r="G65" s="1"/>
  <c r="G70" s="1"/>
  <c r="F13"/>
  <c r="D13"/>
  <c r="C13"/>
  <c r="F65" l="1"/>
  <c r="E70" s="1"/>
  <c r="H27"/>
  <c r="H15"/>
  <c r="D64"/>
  <c r="H57"/>
  <c r="H58"/>
  <c r="H59"/>
  <c r="H60"/>
  <c r="H61"/>
  <c r="H62"/>
  <c r="D55"/>
  <c r="C55"/>
  <c r="D51"/>
  <c r="C51"/>
  <c r="D48"/>
  <c r="C48"/>
  <c r="D43"/>
  <c r="C43"/>
  <c r="D38"/>
  <c r="C38"/>
  <c r="D24"/>
  <c r="C24"/>
  <c r="E8"/>
  <c r="E13" s="1"/>
  <c r="H8"/>
  <c r="H9"/>
  <c r="H10"/>
  <c r="H11"/>
  <c r="H12"/>
  <c r="H14"/>
  <c r="H16" s="1"/>
  <c r="H17"/>
  <c r="H18"/>
  <c r="H19"/>
  <c r="H20"/>
  <c r="H22"/>
  <c r="H23"/>
  <c r="H25"/>
  <c r="H39"/>
  <c r="H40"/>
  <c r="H41"/>
  <c r="H42"/>
  <c r="H44"/>
  <c r="H45"/>
  <c r="H46"/>
  <c r="H47"/>
  <c r="H49"/>
  <c r="H50"/>
  <c r="H52"/>
  <c r="H53"/>
  <c r="H54"/>
  <c r="H56"/>
  <c r="E14"/>
  <c r="E16" s="1"/>
  <c r="E17"/>
  <c r="E21" s="1"/>
  <c r="E22"/>
  <c r="E24" s="1"/>
  <c r="E25"/>
  <c r="E38" s="1"/>
  <c r="E39"/>
  <c r="E43" s="1"/>
  <c r="E44"/>
  <c r="E48" s="1"/>
  <c r="E49"/>
  <c r="E51" s="1"/>
  <c r="E52"/>
  <c r="E55" s="1"/>
  <c r="E56"/>
  <c r="E64" s="1"/>
  <c r="C65" l="1"/>
  <c r="A70" s="1"/>
  <c r="H24"/>
  <c r="H13"/>
  <c r="D65"/>
  <c r="E65"/>
  <c r="H55"/>
  <c r="H21"/>
  <c r="H51"/>
  <c r="H48"/>
  <c r="H43"/>
  <c r="G26" i="2"/>
  <c r="B26"/>
  <c r="H65" i="3" l="1"/>
  <c r="C70" s="1"/>
  <c r="I70" s="1"/>
  <c r="K26" i="2"/>
</calcChain>
</file>

<file path=xl/sharedStrings.xml><?xml version="1.0" encoding="utf-8"?>
<sst xmlns="http://schemas.openxmlformats.org/spreadsheetml/2006/main" count="142" uniqueCount="127">
  <si>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</si>
  <si>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</si>
  <si>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</si>
  <si>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</si>
  <si>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</si>
  <si>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</si>
  <si>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</si>
  <si>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</si>
  <si>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</si>
  <si>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</si>
  <si>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</si>
  <si>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</si>
  <si>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</si>
  <si>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</si>
  <si>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</si>
  <si>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</si>
  <si>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</si>
  <si>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</si>
  <si>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</si>
  <si>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</si>
  <si>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</si>
  <si>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</si>
  <si>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</si>
  <si>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</si>
  <si>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</si>
  <si>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</si>
  <si>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</si>
  <si>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</si>
  <si>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</si>
  <si>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</si>
  <si>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</si>
  <si>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</si>
  <si>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</si>
  <si>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</si>
  <si>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</si>
  <si>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</si>
  <si>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</si>
  <si>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</si>
  <si>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</si>
  <si>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</si>
  <si>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</si>
  <si>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</si>
  <si>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</si>
  <si>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</si>
  <si>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</si>
  <si>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</si>
  <si>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</si>
  <si>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</si>
  <si>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</si>
  <si>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</si>
  <si>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</si>
  <si>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</si>
  <si>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</si>
  <si>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</si>
  <si>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</si>
  <si>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</si>
  <si>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</si>
  <si>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</si>
  <si>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</si>
  <si>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</si>
  <si>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</si>
  <si>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</si>
  <si>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</si>
  <si>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</si>
  <si>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</si>
  <si>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</si>
  <si>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</si>
  <si>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</si>
  <si>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</si>
  <si>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</si>
  <si>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</si>
  <si>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</si>
  <si>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</si>
  <si>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</si>
  <si>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</si>
  <si>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</si>
  <si>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</si>
  <si>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</si>
  <si>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会议日期：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</si>
  <si>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</si>
  <si>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</si>
  <si>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</si>
  <si>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</si>
  <si>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</si>
  <si>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</si>
  <si>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</si>
  <si>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</si>
  <si>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经理</t>
    <phoneticPr fontId="1" type="noConversion"/>
  </si>
  <si>
    <t>汽车事业部</t>
    <phoneticPr fontId="1" type="noConversion"/>
  </si>
  <si>
    <t>北京</t>
    <phoneticPr fontId="1" type="noConversion"/>
  </si>
  <si>
    <t>团号：HMEA-180724-FTC299</t>
    <phoneticPr fontId="1" type="noConversion"/>
  </si>
  <si>
    <t>淘宝购买金属贴纸</t>
    <phoneticPr fontId="1" type="noConversion"/>
  </si>
  <si>
    <t>二维码生成器费用</t>
    <phoneticPr fontId="1" type="noConversion"/>
  </si>
  <si>
    <t>扇子打样费用</t>
    <phoneticPr fontId="1" type="noConversion"/>
  </si>
  <si>
    <t>logo笔定制费用</t>
    <phoneticPr fontId="1" type="noConversion"/>
  </si>
  <si>
    <t>顺丰寄物料费用</t>
    <phoneticPr fontId="1" type="noConversion"/>
  </si>
  <si>
    <t>安黎欢</t>
    <phoneticPr fontId="1" type="noConversion"/>
  </si>
  <si>
    <t>7月</t>
    <phoneticPr fontId="1" type="noConversion"/>
  </si>
  <si>
    <t>踩点火车票</t>
    <phoneticPr fontId="1" type="noConversion"/>
  </si>
  <si>
    <t>上海-北京火车票</t>
    <phoneticPr fontId="1" type="noConversion"/>
  </si>
  <si>
    <t>6日踩点用餐，安黎欢，仲岚</t>
    <phoneticPr fontId="1" type="noConversion"/>
  </si>
  <si>
    <t>7日踩点用餐，安黎欢</t>
    <phoneticPr fontId="1" type="noConversion"/>
  </si>
  <si>
    <t>40元打车到客户公司（黑车）</t>
    <phoneticPr fontId="1" type="noConversion"/>
  </si>
  <si>
    <t>23日用餐，安黎欢，仲岚</t>
    <phoneticPr fontId="1" type="noConversion"/>
  </si>
  <si>
    <t>苏州踩点</t>
    <phoneticPr fontId="1" type="noConversion"/>
  </si>
  <si>
    <t>7月5-6日</t>
    <phoneticPr fontId="1" type="noConversion"/>
  </si>
  <si>
    <t>苏州</t>
    <phoneticPr fontId="1" type="noConversion"/>
  </si>
  <si>
    <t>7月23-26日</t>
    <phoneticPr fontId="1" type="noConversion"/>
  </si>
  <si>
    <t>包装纸盒</t>
    <phoneticPr fontId="1" type="noConversion"/>
  </si>
  <si>
    <t>胶袋</t>
    <phoneticPr fontId="1" type="noConversion"/>
  </si>
  <si>
    <t>木架</t>
    <phoneticPr fontId="1" type="noConversion"/>
  </si>
  <si>
    <t>百度会员充值</t>
    <phoneticPr fontId="1" type="noConversion"/>
  </si>
  <si>
    <t>设计抠图费用</t>
    <phoneticPr fontId="1" type="noConversion"/>
  </si>
  <si>
    <t>胡谱火车票返程费用</t>
    <phoneticPr fontId="1" type="noConversion"/>
  </si>
  <si>
    <t>23日用餐，安黎欢，仲岚</t>
    <phoneticPr fontId="1" type="noConversion"/>
  </si>
  <si>
    <t>26日用餐，安黎欢</t>
    <phoneticPr fontId="1" type="noConversion"/>
  </si>
  <si>
    <t>39+104</t>
    <phoneticPr fontId="1" type="noConversion"/>
  </si>
  <si>
    <t>闪送</t>
    <phoneticPr fontId="1" type="noConversion"/>
  </si>
  <si>
    <t>京东采购</t>
    <phoneticPr fontId="1" type="noConversion"/>
  </si>
  <si>
    <t>火车站小红帽</t>
    <phoneticPr fontId="1" type="noConversion"/>
  </si>
  <si>
    <t>科技公司服务费</t>
    <phoneticPr fontId="1" type="noConversion"/>
  </si>
  <si>
    <t>客户公司楼下711费用</t>
    <phoneticPr fontId="1" type="noConversion"/>
  </si>
  <si>
    <t>芮部代驾费用</t>
    <phoneticPr fontId="1" type="noConversion"/>
  </si>
  <si>
    <t>兼职衣服费用</t>
    <phoneticPr fontId="1" type="noConversion"/>
  </si>
  <si>
    <t>视觉中国网站买KV素材费用</t>
    <phoneticPr fontId="1" type="noConversion"/>
  </si>
  <si>
    <t>胡谱酒店往返打车费用</t>
    <phoneticPr fontId="1" type="noConversion"/>
  </si>
  <si>
    <t>胡谱退票费</t>
    <phoneticPr fontId="1" type="noConversion"/>
  </si>
</sst>
</file>

<file path=xl/styles.xml><?xml version="1.0" encoding="utf-8"?>
<styleSheet xmlns="http://schemas.openxmlformats.org/spreadsheetml/2006/main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4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180" fontId="0" fillId="0" borderId="1" xfId="0" applyNumberFormat="1" applyFill="1" applyBorder="1" applyAlignment="1">
      <alignment horizontal="right" vertical="center"/>
    </xf>
    <xf numFmtId="180" fontId="0" fillId="0" borderId="1" xfId="0" applyNumberFormat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4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 wrapText="1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180" fontId="0" fillId="0" borderId="4" xfId="0" applyNumberFormat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1" fillId="2" borderId="9" xfId="1" applyFont="1" applyFill="1" applyBorder="1" applyAlignment="1">
      <alignment horizontal="center" vertical="center"/>
    </xf>
    <xf numFmtId="0" fontId="11" fillId="2" borderId="10" xfId="1" applyFont="1" applyFill="1" applyBorder="1" applyAlignment="1">
      <alignment horizontal="center" vertical="center"/>
    </xf>
    <xf numFmtId="0" fontId="11" fillId="2" borderId="11" xfId="1" applyFont="1" applyFill="1" applyBorder="1" applyAlignment="1">
      <alignment horizontal="center" vertical="center"/>
    </xf>
    <xf numFmtId="0" fontId="11" fillId="2" borderId="12" xfId="1" applyFont="1" applyFill="1" applyBorder="1" applyAlignment="1">
      <alignment horizontal="center" vertical="center"/>
    </xf>
    <xf numFmtId="0" fontId="11" fillId="2" borderId="13" xfId="1" applyFont="1" applyFill="1" applyBorder="1" applyAlignment="1">
      <alignment horizontal="center" vertical="center"/>
    </xf>
    <xf numFmtId="0" fontId="11" fillId="2" borderId="15" xfId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58" fontId="11" fillId="7" borderId="0" xfId="1" applyNumberFormat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72"/>
  <sheetViews>
    <sheetView tabSelected="1" zoomScaleNormal="100" workbookViewId="0">
      <selection activeCell="H36" sqref="H36"/>
    </sheetView>
  </sheetViews>
  <sheetFormatPr defaultRowHeight="21" customHeight="1"/>
  <cols>
    <col min="1" max="1" width="9" style="1"/>
    <col min="2" max="2" width="16.75" bestFit="1" customWidth="1"/>
    <col min="3" max="3" width="13.25" style="29" bestFit="1" customWidth="1"/>
    <col min="6" max="6" width="13.25" bestFit="1" customWidth="1"/>
    <col min="7" max="7" width="9.625" bestFit="1" customWidth="1"/>
    <col min="8" max="8" width="13.25" bestFit="1" customWidth="1"/>
    <col min="9" max="9" width="24.875" customWidth="1"/>
    <col min="10" max="10" width="39.5" customWidth="1"/>
  </cols>
  <sheetData>
    <row r="2" spans="1:12" ht="21" customHeight="1">
      <c r="C2" s="74" t="s">
        <v>73</v>
      </c>
      <c r="D2" s="74"/>
      <c r="E2" s="74"/>
      <c r="F2" s="74"/>
      <c r="G2" s="74"/>
      <c r="H2" s="74"/>
      <c r="I2" s="38"/>
      <c r="J2" s="38"/>
      <c r="K2" s="38"/>
      <c r="L2" s="38"/>
    </row>
    <row r="4" spans="1:12" ht="21" customHeight="1">
      <c r="H4" s="94" t="s">
        <v>90</v>
      </c>
      <c r="I4" s="94"/>
      <c r="J4" s="94" t="s">
        <v>78</v>
      </c>
    </row>
    <row r="5" spans="1:12" ht="21" customHeight="1">
      <c r="H5" s="95"/>
      <c r="I5" s="95"/>
      <c r="J5" s="95"/>
    </row>
    <row r="6" spans="1:12" ht="21" customHeight="1">
      <c r="A6" s="78" t="s">
        <v>45</v>
      </c>
      <c r="B6" s="75" t="s">
        <v>0</v>
      </c>
      <c r="C6" s="76" t="s">
        <v>11</v>
      </c>
      <c r="D6" s="76"/>
      <c r="E6" s="76"/>
      <c r="F6" s="77" t="s">
        <v>10</v>
      </c>
      <c r="G6" s="77"/>
      <c r="H6" s="77"/>
      <c r="I6" s="77"/>
      <c r="J6" s="75" t="s">
        <v>6</v>
      </c>
    </row>
    <row r="7" spans="1:12" ht="21" customHeight="1">
      <c r="A7" s="78"/>
      <c r="B7" s="75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46</v>
      </c>
      <c r="J7" s="75"/>
    </row>
    <row r="8" spans="1:12" ht="21" customHeight="1">
      <c r="A8" s="80">
        <v>1</v>
      </c>
      <c r="B8" s="79" t="s">
        <v>2</v>
      </c>
      <c r="C8" s="81">
        <v>3000</v>
      </c>
      <c r="D8" s="82"/>
      <c r="E8" s="81">
        <f>C8*D8</f>
        <v>0</v>
      </c>
      <c r="F8" s="61">
        <v>1407</v>
      </c>
      <c r="G8" s="61">
        <v>0</v>
      </c>
      <c r="H8" s="61">
        <f t="shared" ref="H8:H56" si="0">F8+G8</f>
        <v>1407</v>
      </c>
      <c r="I8" s="2" t="s">
        <v>113</v>
      </c>
      <c r="J8" s="102" t="s">
        <v>72</v>
      </c>
    </row>
    <row r="9" spans="1:12" ht="21" customHeight="1">
      <c r="A9" s="80"/>
      <c r="B9" s="79"/>
      <c r="C9" s="81"/>
      <c r="D9" s="82"/>
      <c r="E9" s="81"/>
      <c r="F9" s="36">
        <v>38</v>
      </c>
      <c r="G9" s="36">
        <v>0</v>
      </c>
      <c r="H9" s="36">
        <f t="shared" si="0"/>
        <v>38</v>
      </c>
      <c r="I9" s="2" t="s">
        <v>122</v>
      </c>
      <c r="J9" s="103"/>
    </row>
    <row r="10" spans="1:12" ht="21" customHeight="1">
      <c r="A10" s="80"/>
      <c r="B10" s="79"/>
      <c r="C10" s="81"/>
      <c r="D10" s="82"/>
      <c r="E10" s="81"/>
      <c r="F10" s="36">
        <v>127</v>
      </c>
      <c r="G10" s="36">
        <v>0</v>
      </c>
      <c r="H10" s="36">
        <f t="shared" si="0"/>
        <v>127</v>
      </c>
      <c r="I10" s="2" t="s">
        <v>125</v>
      </c>
      <c r="J10" s="103"/>
    </row>
    <row r="11" spans="1:12" ht="21" customHeight="1">
      <c r="A11" s="80"/>
      <c r="B11" s="79"/>
      <c r="C11" s="81"/>
      <c r="D11" s="82"/>
      <c r="E11" s="81"/>
      <c r="F11" s="36">
        <v>0</v>
      </c>
      <c r="G11" s="36">
        <v>104.5</v>
      </c>
      <c r="H11" s="36">
        <f t="shared" si="0"/>
        <v>104.5</v>
      </c>
      <c r="I11" s="2" t="s">
        <v>126</v>
      </c>
      <c r="J11" s="103"/>
    </row>
    <row r="12" spans="1:12" ht="21" customHeight="1">
      <c r="A12" s="80"/>
      <c r="B12" s="79"/>
      <c r="C12" s="81"/>
      <c r="D12" s="82"/>
      <c r="E12" s="81"/>
      <c r="F12" s="36">
        <v>0</v>
      </c>
      <c r="G12" s="36">
        <v>0</v>
      </c>
      <c r="H12" s="36">
        <f t="shared" si="0"/>
        <v>0</v>
      </c>
      <c r="I12" s="2"/>
      <c r="J12" s="103"/>
    </row>
    <row r="13" spans="1:12" s="31" customFormat="1" ht="21" customHeight="1">
      <c r="A13" s="34"/>
      <c r="B13" s="30" t="s">
        <v>47</v>
      </c>
      <c r="C13" s="37">
        <f>SUM(C8)</f>
        <v>3000</v>
      </c>
      <c r="D13" s="37">
        <f>SUM(D8)</f>
        <v>0</v>
      </c>
      <c r="E13" s="37">
        <f>SUM(E8)</f>
        <v>0</v>
      </c>
      <c r="F13" s="37">
        <f>SUM(F8:F12)</f>
        <v>1572</v>
      </c>
      <c r="G13" s="37">
        <f t="shared" ref="G13" si="1">SUM(G8:G12)</f>
        <v>104.5</v>
      </c>
      <c r="H13" s="37">
        <f>SUM(H8:H12)</f>
        <v>1676.5</v>
      </c>
      <c r="I13" s="35"/>
      <c r="J13" s="104"/>
    </row>
    <row r="14" spans="1:12" ht="21" customHeight="1">
      <c r="A14" s="86">
        <v>2</v>
      </c>
      <c r="B14" s="83" t="s">
        <v>48</v>
      </c>
      <c r="C14" s="106">
        <v>0</v>
      </c>
      <c r="D14" s="86"/>
      <c r="E14" s="106">
        <f t="shared" ref="E14:E56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105" t="s">
        <v>64</v>
      </c>
    </row>
    <row r="15" spans="1:12" ht="21" customHeight="1">
      <c r="A15" s="88"/>
      <c r="B15" s="85"/>
      <c r="C15" s="107"/>
      <c r="D15" s="88"/>
      <c r="E15" s="107"/>
      <c r="F15" s="36">
        <v>0</v>
      </c>
      <c r="G15" s="36">
        <v>0</v>
      </c>
      <c r="H15" s="36">
        <f t="shared" ref="H15" si="3">F15+G15</f>
        <v>0</v>
      </c>
      <c r="I15" s="2"/>
      <c r="J15" s="103"/>
    </row>
    <row r="16" spans="1:12" s="31" customFormat="1" ht="21" customHeight="1">
      <c r="A16" s="34"/>
      <c r="B16" s="30" t="s">
        <v>49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104"/>
    </row>
    <row r="17" spans="1:10" ht="21" customHeight="1">
      <c r="A17" s="80">
        <v>3</v>
      </c>
      <c r="B17" s="79" t="s">
        <v>50</v>
      </c>
      <c r="C17" s="81">
        <v>10000</v>
      </c>
      <c r="D17" s="82"/>
      <c r="E17" s="81">
        <f t="shared" si="2"/>
        <v>0</v>
      </c>
      <c r="F17" s="36">
        <v>359</v>
      </c>
      <c r="G17" s="36">
        <v>0</v>
      </c>
      <c r="H17" s="36">
        <f t="shared" si="0"/>
        <v>359</v>
      </c>
      <c r="I17" s="2"/>
      <c r="J17" s="99" t="s">
        <v>65</v>
      </c>
    </row>
    <row r="18" spans="1:10" ht="21" customHeight="1">
      <c r="A18" s="80"/>
      <c r="B18" s="79"/>
      <c r="C18" s="81"/>
      <c r="D18" s="82"/>
      <c r="E18" s="81"/>
      <c r="F18" s="36">
        <v>778.4</v>
      </c>
      <c r="G18" s="36">
        <v>0</v>
      </c>
      <c r="H18" s="36">
        <f t="shared" si="0"/>
        <v>778.4</v>
      </c>
      <c r="I18" s="2"/>
      <c r="J18" s="100"/>
    </row>
    <row r="19" spans="1:10" ht="21" customHeight="1">
      <c r="A19" s="80"/>
      <c r="B19" s="79"/>
      <c r="C19" s="81"/>
      <c r="D19" s="82"/>
      <c r="E19" s="81"/>
      <c r="F19" s="61">
        <v>1458</v>
      </c>
      <c r="G19" s="61">
        <v>0</v>
      </c>
      <c r="H19" s="61">
        <f t="shared" si="0"/>
        <v>1458</v>
      </c>
      <c r="I19" s="2"/>
      <c r="J19" s="100"/>
    </row>
    <row r="20" spans="1:10" ht="21" customHeight="1">
      <c r="A20" s="80"/>
      <c r="B20" s="79"/>
      <c r="C20" s="81"/>
      <c r="D20" s="82"/>
      <c r="E20" s="81"/>
      <c r="F20" s="36">
        <v>5784</v>
      </c>
      <c r="G20" s="36">
        <v>0</v>
      </c>
      <c r="H20" s="36">
        <f t="shared" si="0"/>
        <v>5784</v>
      </c>
      <c r="I20" s="2"/>
      <c r="J20" s="100"/>
    </row>
    <row r="21" spans="1:10" s="31" customFormat="1" ht="21" customHeight="1">
      <c r="A21" s="34"/>
      <c r="B21" s="30" t="s">
        <v>51</v>
      </c>
      <c r="C21" s="37">
        <f>SUM(C17)</f>
        <v>10000</v>
      </c>
      <c r="D21" s="37">
        <f t="shared" ref="D21:E21" si="4">SUM(D17)</f>
        <v>0</v>
      </c>
      <c r="E21" s="37">
        <f t="shared" si="4"/>
        <v>0</v>
      </c>
      <c r="F21" s="37">
        <f>SUM(F17:F20)</f>
        <v>8379.4</v>
      </c>
      <c r="G21" s="37">
        <f t="shared" ref="G21:H21" si="5">SUM(G17:G20)</f>
        <v>0</v>
      </c>
      <c r="H21" s="37">
        <f t="shared" si="5"/>
        <v>8379.4</v>
      </c>
      <c r="I21" s="35"/>
      <c r="J21" s="101"/>
    </row>
    <row r="22" spans="1:10" ht="21" customHeight="1">
      <c r="A22" s="80">
        <v>4</v>
      </c>
      <c r="B22" s="79" t="s">
        <v>4</v>
      </c>
      <c r="C22" s="81">
        <v>5000</v>
      </c>
      <c r="D22" s="82"/>
      <c r="E22" s="81">
        <f t="shared" si="2"/>
        <v>0</v>
      </c>
      <c r="F22" s="36">
        <v>0</v>
      </c>
      <c r="G22" s="36">
        <v>0</v>
      </c>
      <c r="H22" s="36">
        <f t="shared" si="0"/>
        <v>0</v>
      </c>
      <c r="I22" s="2"/>
      <c r="J22" s="99" t="s">
        <v>66</v>
      </c>
    </row>
    <row r="23" spans="1:10" ht="21" customHeight="1">
      <c r="A23" s="80"/>
      <c r="B23" s="79"/>
      <c r="C23" s="81"/>
      <c r="D23" s="82"/>
      <c r="E23" s="81"/>
      <c r="F23" s="36">
        <v>0</v>
      </c>
      <c r="G23" s="36">
        <v>0</v>
      </c>
      <c r="H23" s="36">
        <f t="shared" si="0"/>
        <v>0</v>
      </c>
      <c r="I23" s="2"/>
      <c r="J23" s="100"/>
    </row>
    <row r="24" spans="1:10" s="31" customFormat="1" ht="21" customHeight="1">
      <c r="A24" s="34"/>
      <c r="B24" s="30" t="s">
        <v>52</v>
      </c>
      <c r="C24" s="37">
        <f>SUM(C22)</f>
        <v>5000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101"/>
    </row>
    <row r="25" spans="1:10" ht="21" customHeight="1">
      <c r="A25" s="86">
        <v>5</v>
      </c>
      <c r="B25" s="83" t="s">
        <v>53</v>
      </c>
      <c r="C25" s="106">
        <v>5000</v>
      </c>
      <c r="D25" s="86"/>
      <c r="E25" s="106">
        <f t="shared" si="2"/>
        <v>0</v>
      </c>
      <c r="F25" s="36">
        <v>230</v>
      </c>
      <c r="G25" s="36">
        <v>0</v>
      </c>
      <c r="H25" s="36">
        <f t="shared" si="0"/>
        <v>230</v>
      </c>
      <c r="I25" s="2" t="s">
        <v>91</v>
      </c>
      <c r="J25" s="105" t="s">
        <v>67</v>
      </c>
    </row>
    <row r="26" spans="1:10" ht="21" customHeight="1">
      <c r="A26" s="87"/>
      <c r="B26" s="84"/>
      <c r="C26" s="108"/>
      <c r="D26" s="87"/>
      <c r="E26" s="108"/>
      <c r="F26" s="50">
        <v>599.4</v>
      </c>
      <c r="G26" s="50">
        <v>0</v>
      </c>
      <c r="H26" s="50">
        <f t="shared" ref="H26" si="8">F26+G26</f>
        <v>599.4</v>
      </c>
      <c r="I26" s="2" t="s">
        <v>93</v>
      </c>
      <c r="J26" s="103"/>
    </row>
    <row r="27" spans="1:10" ht="21" customHeight="1">
      <c r="A27" s="87"/>
      <c r="B27" s="84"/>
      <c r="C27" s="108"/>
      <c r="D27" s="87"/>
      <c r="E27" s="108"/>
      <c r="F27" s="36">
        <v>2800</v>
      </c>
      <c r="G27" s="36">
        <v>0</v>
      </c>
      <c r="H27" s="36">
        <f t="shared" ref="H27:H33" si="9">F27+G27</f>
        <v>2800</v>
      </c>
      <c r="I27" s="2" t="s">
        <v>94</v>
      </c>
      <c r="J27" s="103"/>
    </row>
    <row r="28" spans="1:10" ht="21" customHeight="1">
      <c r="A28" s="87"/>
      <c r="B28" s="84"/>
      <c r="C28" s="108"/>
      <c r="D28" s="87"/>
      <c r="E28" s="108"/>
      <c r="F28" s="50">
        <v>0</v>
      </c>
      <c r="G28" s="50">
        <v>15</v>
      </c>
      <c r="H28" s="50">
        <f t="shared" si="9"/>
        <v>15</v>
      </c>
      <c r="I28" s="2"/>
      <c r="J28" s="103"/>
    </row>
    <row r="29" spans="1:10" ht="21" customHeight="1">
      <c r="A29" s="87"/>
      <c r="B29" s="84"/>
      <c r="C29" s="108"/>
      <c r="D29" s="87"/>
      <c r="E29" s="108"/>
      <c r="F29" s="50">
        <v>0</v>
      </c>
      <c r="G29" s="50">
        <v>33</v>
      </c>
      <c r="H29" s="50">
        <f t="shared" si="9"/>
        <v>33</v>
      </c>
      <c r="I29" s="2"/>
      <c r="J29" s="103"/>
    </row>
    <row r="30" spans="1:10" ht="21" customHeight="1">
      <c r="A30" s="87"/>
      <c r="B30" s="84"/>
      <c r="C30" s="108"/>
      <c r="D30" s="87"/>
      <c r="E30" s="108"/>
      <c r="F30" s="50">
        <v>149</v>
      </c>
      <c r="G30" s="50">
        <v>0</v>
      </c>
      <c r="H30" s="50">
        <f t="shared" si="9"/>
        <v>149</v>
      </c>
      <c r="I30" s="2"/>
      <c r="J30" s="103"/>
    </row>
    <row r="31" spans="1:10" ht="21" customHeight="1">
      <c r="A31" s="87"/>
      <c r="B31" s="84"/>
      <c r="C31" s="108"/>
      <c r="D31" s="87"/>
      <c r="E31" s="108"/>
      <c r="F31" s="50">
        <v>0</v>
      </c>
      <c r="G31" s="50">
        <v>191.2</v>
      </c>
      <c r="H31" s="50">
        <f t="shared" si="9"/>
        <v>191.2</v>
      </c>
      <c r="I31" s="2" t="s">
        <v>108</v>
      </c>
      <c r="J31" s="103"/>
    </row>
    <row r="32" spans="1:10" ht="21" customHeight="1">
      <c r="A32" s="87"/>
      <c r="B32" s="84"/>
      <c r="C32" s="108"/>
      <c r="D32" s="87"/>
      <c r="E32" s="108"/>
      <c r="F32" s="50">
        <v>0</v>
      </c>
      <c r="G32" s="50">
        <v>14.8</v>
      </c>
      <c r="H32" s="50">
        <f t="shared" si="9"/>
        <v>14.8</v>
      </c>
      <c r="I32" s="2" t="s">
        <v>109</v>
      </c>
      <c r="J32" s="103"/>
    </row>
    <row r="33" spans="1:10" ht="21" customHeight="1">
      <c r="A33" s="87"/>
      <c r="B33" s="84"/>
      <c r="C33" s="108"/>
      <c r="D33" s="87"/>
      <c r="E33" s="108"/>
      <c r="F33" s="50">
        <v>0</v>
      </c>
      <c r="G33" s="50">
        <v>2.5499999999999998</v>
      </c>
      <c r="H33" s="50">
        <f t="shared" si="9"/>
        <v>2.5499999999999998</v>
      </c>
      <c r="I33" s="2" t="s">
        <v>110</v>
      </c>
      <c r="J33" s="103"/>
    </row>
    <row r="34" spans="1:10" ht="21" customHeight="1">
      <c r="A34" s="87"/>
      <c r="B34" s="84"/>
      <c r="C34" s="108"/>
      <c r="D34" s="87"/>
      <c r="E34" s="108"/>
      <c r="F34" s="62">
        <v>6828.1</v>
      </c>
      <c r="G34" s="62">
        <v>0</v>
      </c>
      <c r="H34" s="62">
        <f t="shared" ref="H34" si="10">F34+G34</f>
        <v>6828.1</v>
      </c>
      <c r="I34" s="2" t="s">
        <v>118</v>
      </c>
      <c r="J34" s="103"/>
    </row>
    <row r="35" spans="1:10" ht="21" customHeight="1">
      <c r="A35" s="88"/>
      <c r="B35" s="85"/>
      <c r="C35" s="107"/>
      <c r="D35" s="88"/>
      <c r="E35" s="107"/>
      <c r="F35" s="62">
        <v>235</v>
      </c>
      <c r="G35" s="62">
        <v>0</v>
      </c>
      <c r="H35" s="62">
        <f t="shared" ref="H35:H37" si="11">F35+G35</f>
        <v>235</v>
      </c>
      <c r="I35" s="2" t="s">
        <v>121</v>
      </c>
      <c r="J35" s="103"/>
    </row>
    <row r="36" spans="1:10" ht="21" customHeight="1">
      <c r="A36" s="63"/>
      <c r="B36" s="66"/>
      <c r="C36" s="64"/>
      <c r="D36" s="63"/>
      <c r="E36" s="64"/>
      <c r="F36" s="65">
        <v>210</v>
      </c>
      <c r="G36" s="65">
        <v>0</v>
      </c>
      <c r="H36" s="65">
        <f t="shared" si="11"/>
        <v>210</v>
      </c>
      <c r="I36" s="2" t="s">
        <v>123</v>
      </c>
      <c r="J36" s="103"/>
    </row>
    <row r="37" spans="1:10" ht="21" customHeight="1">
      <c r="A37" s="71"/>
      <c r="B37" s="73"/>
      <c r="C37" s="72"/>
      <c r="D37" s="71"/>
      <c r="E37" s="72"/>
      <c r="F37" s="61">
        <v>143</v>
      </c>
      <c r="G37" s="61">
        <v>0</v>
      </c>
      <c r="H37" s="61">
        <f t="shared" si="11"/>
        <v>143</v>
      </c>
      <c r="I37" s="2" t="s">
        <v>116</v>
      </c>
      <c r="J37" s="103"/>
    </row>
    <row r="38" spans="1:10" s="31" customFormat="1" ht="21" customHeight="1">
      <c r="A38" s="34"/>
      <c r="B38" s="30" t="s">
        <v>58</v>
      </c>
      <c r="C38" s="37">
        <f>SUM(C25)</f>
        <v>5000</v>
      </c>
      <c r="D38" s="37">
        <f t="shared" ref="D38:E38" si="12">SUM(D25)</f>
        <v>0</v>
      </c>
      <c r="E38" s="37">
        <f t="shared" si="12"/>
        <v>0</v>
      </c>
      <c r="F38" s="37">
        <f>SUM(F25:F37)</f>
        <v>11194.5</v>
      </c>
      <c r="G38" s="37">
        <f>SUM(G25:G37)</f>
        <v>256.55</v>
      </c>
      <c r="H38" s="37">
        <f>SUM(H25:H37)</f>
        <v>11451.050000000001</v>
      </c>
      <c r="I38" s="35"/>
      <c r="J38" s="104"/>
    </row>
    <row r="39" spans="1:10" ht="21" customHeight="1">
      <c r="A39" s="80">
        <v>6</v>
      </c>
      <c r="B39" s="79" t="s">
        <v>54</v>
      </c>
      <c r="C39" s="81">
        <v>0</v>
      </c>
      <c r="D39" s="82"/>
      <c r="E39" s="81">
        <f t="shared" si="2"/>
        <v>0</v>
      </c>
      <c r="F39" s="36">
        <v>0</v>
      </c>
      <c r="G39" s="36">
        <v>0</v>
      </c>
      <c r="H39" s="36">
        <f t="shared" si="0"/>
        <v>0</v>
      </c>
      <c r="I39" s="2"/>
      <c r="J39" s="105" t="s">
        <v>68</v>
      </c>
    </row>
    <row r="40" spans="1:10" ht="21" customHeight="1">
      <c r="A40" s="80"/>
      <c r="B40" s="79"/>
      <c r="C40" s="81"/>
      <c r="D40" s="82"/>
      <c r="E40" s="81"/>
      <c r="F40" s="36">
        <v>0</v>
      </c>
      <c r="G40" s="36">
        <v>0</v>
      </c>
      <c r="H40" s="36">
        <f t="shared" si="0"/>
        <v>0</v>
      </c>
      <c r="I40" s="2"/>
      <c r="J40" s="100"/>
    </row>
    <row r="41" spans="1:10" ht="21" customHeight="1">
      <c r="A41" s="80"/>
      <c r="B41" s="79"/>
      <c r="C41" s="81"/>
      <c r="D41" s="82"/>
      <c r="E41" s="81"/>
      <c r="F41" s="36">
        <v>0</v>
      </c>
      <c r="G41" s="36">
        <v>0</v>
      </c>
      <c r="H41" s="36">
        <f t="shared" si="0"/>
        <v>0</v>
      </c>
      <c r="I41" s="2"/>
      <c r="J41" s="100"/>
    </row>
    <row r="42" spans="1:10" ht="21" customHeight="1">
      <c r="A42" s="80"/>
      <c r="B42" s="79"/>
      <c r="C42" s="81"/>
      <c r="D42" s="82"/>
      <c r="E42" s="81"/>
      <c r="F42" s="36">
        <v>0</v>
      </c>
      <c r="G42" s="36">
        <v>0</v>
      </c>
      <c r="H42" s="36">
        <f t="shared" si="0"/>
        <v>0</v>
      </c>
      <c r="I42" s="2"/>
      <c r="J42" s="100"/>
    </row>
    <row r="43" spans="1:10" s="31" customFormat="1" ht="21" customHeight="1">
      <c r="A43" s="34"/>
      <c r="B43" s="30" t="s">
        <v>59</v>
      </c>
      <c r="C43" s="37">
        <f>SUM(C39)</f>
        <v>0</v>
      </c>
      <c r="D43" s="37">
        <f t="shared" ref="D43:E43" si="13">SUM(D39)</f>
        <v>0</v>
      </c>
      <c r="E43" s="37">
        <f t="shared" si="13"/>
        <v>0</v>
      </c>
      <c r="F43" s="37">
        <f>SUM(F39:F42)</f>
        <v>0</v>
      </c>
      <c r="G43" s="37">
        <f t="shared" ref="G43" si="14">SUM(G39:G42)</f>
        <v>0</v>
      </c>
      <c r="H43" s="37">
        <f>SUM(H39:H42)</f>
        <v>0</v>
      </c>
      <c r="I43" s="35"/>
      <c r="J43" s="101"/>
    </row>
    <row r="44" spans="1:10" ht="21" customHeight="1">
      <c r="A44" s="80">
        <v>7</v>
      </c>
      <c r="B44" s="79" t="s">
        <v>55</v>
      </c>
      <c r="C44" s="81">
        <v>2000</v>
      </c>
      <c r="D44" s="82"/>
      <c r="E44" s="81">
        <f t="shared" si="2"/>
        <v>0</v>
      </c>
      <c r="F44" s="61">
        <v>0</v>
      </c>
      <c r="G44" s="61">
        <v>0</v>
      </c>
      <c r="H44" s="61">
        <f t="shared" si="0"/>
        <v>0</v>
      </c>
      <c r="I44" s="2"/>
      <c r="J44" s="96"/>
    </row>
    <row r="45" spans="1:10" ht="21" customHeight="1">
      <c r="A45" s="80"/>
      <c r="B45" s="79"/>
      <c r="C45" s="81"/>
      <c r="D45" s="82"/>
      <c r="E45" s="81"/>
      <c r="F45" s="36">
        <v>0</v>
      </c>
      <c r="G45" s="36">
        <v>0</v>
      </c>
      <c r="H45" s="36">
        <f t="shared" si="0"/>
        <v>0</v>
      </c>
      <c r="I45" s="2"/>
      <c r="J45" s="97"/>
    </row>
    <row r="46" spans="1:10" ht="21" customHeight="1">
      <c r="A46" s="80"/>
      <c r="B46" s="79"/>
      <c r="C46" s="81"/>
      <c r="D46" s="82"/>
      <c r="E46" s="81"/>
      <c r="F46" s="36">
        <v>0</v>
      </c>
      <c r="G46" s="36">
        <v>0</v>
      </c>
      <c r="H46" s="36">
        <f t="shared" si="0"/>
        <v>0</v>
      </c>
      <c r="I46" s="2"/>
      <c r="J46" s="97"/>
    </row>
    <row r="47" spans="1:10" ht="21" customHeight="1">
      <c r="A47" s="80"/>
      <c r="B47" s="79"/>
      <c r="C47" s="81"/>
      <c r="D47" s="82"/>
      <c r="E47" s="81"/>
      <c r="F47" s="36">
        <v>0</v>
      </c>
      <c r="G47" s="36">
        <v>0</v>
      </c>
      <c r="H47" s="36">
        <f t="shared" si="0"/>
        <v>0</v>
      </c>
      <c r="I47" s="2"/>
      <c r="J47" s="97"/>
    </row>
    <row r="48" spans="1:10" s="31" customFormat="1" ht="21" customHeight="1">
      <c r="A48" s="34"/>
      <c r="B48" s="30" t="s">
        <v>60</v>
      </c>
      <c r="C48" s="37">
        <f>SUM(C44)</f>
        <v>2000</v>
      </c>
      <c r="D48" s="37">
        <f t="shared" ref="D48:E48" si="15">SUM(D44)</f>
        <v>0</v>
      </c>
      <c r="E48" s="37">
        <f t="shared" si="15"/>
        <v>0</v>
      </c>
      <c r="F48" s="37">
        <f>SUM(F44:F47)</f>
        <v>0</v>
      </c>
      <c r="G48" s="37">
        <f t="shared" ref="G48:H48" si="16">SUM(G44:G47)</f>
        <v>0</v>
      </c>
      <c r="H48" s="37">
        <f t="shared" si="16"/>
        <v>0</v>
      </c>
      <c r="I48" s="35"/>
      <c r="J48" s="98"/>
    </row>
    <row r="49" spans="1:10" ht="21" customHeight="1">
      <c r="A49" s="80">
        <v>8</v>
      </c>
      <c r="B49" s="79" t="s">
        <v>3</v>
      </c>
      <c r="C49" s="81">
        <v>0</v>
      </c>
      <c r="D49" s="82"/>
      <c r="E49" s="81">
        <f t="shared" si="2"/>
        <v>0</v>
      </c>
      <c r="F49" s="36">
        <v>0</v>
      </c>
      <c r="G49" s="36">
        <v>0</v>
      </c>
      <c r="H49" s="36">
        <f t="shared" si="0"/>
        <v>0</v>
      </c>
      <c r="I49" s="2"/>
      <c r="J49" s="99" t="s">
        <v>69</v>
      </c>
    </row>
    <row r="50" spans="1:10" ht="21" customHeight="1">
      <c r="A50" s="80"/>
      <c r="B50" s="79"/>
      <c r="C50" s="81"/>
      <c r="D50" s="82"/>
      <c r="E50" s="81"/>
      <c r="F50" s="36">
        <v>0</v>
      </c>
      <c r="G50" s="36">
        <v>0</v>
      </c>
      <c r="H50" s="36">
        <f t="shared" si="0"/>
        <v>0</v>
      </c>
      <c r="I50" s="2"/>
      <c r="J50" s="100"/>
    </row>
    <row r="51" spans="1:10" s="31" customFormat="1" ht="21" customHeight="1">
      <c r="A51" s="34"/>
      <c r="B51" s="30" t="s">
        <v>56</v>
      </c>
      <c r="C51" s="37">
        <f>SUM(C49)</f>
        <v>0</v>
      </c>
      <c r="D51" s="37">
        <f t="shared" ref="D51:E51" si="17">SUM(D49)</f>
        <v>0</v>
      </c>
      <c r="E51" s="37">
        <f t="shared" si="17"/>
        <v>0</v>
      </c>
      <c r="F51" s="37">
        <f>SUM(F49:F50)</f>
        <v>0</v>
      </c>
      <c r="G51" s="37">
        <f t="shared" ref="G51:H51" si="18">SUM(G49:G50)</f>
        <v>0</v>
      </c>
      <c r="H51" s="37">
        <f t="shared" si="18"/>
        <v>0</v>
      </c>
      <c r="I51" s="35"/>
      <c r="J51" s="101"/>
    </row>
    <row r="52" spans="1:10" ht="21" customHeight="1">
      <c r="A52" s="80">
        <v>9</v>
      </c>
      <c r="B52" s="79" t="s">
        <v>57</v>
      </c>
      <c r="C52" s="81">
        <v>0</v>
      </c>
      <c r="D52" s="82"/>
      <c r="E52" s="81">
        <f t="shared" si="2"/>
        <v>0</v>
      </c>
      <c r="F52" s="36">
        <v>0</v>
      </c>
      <c r="G52" s="36">
        <v>0</v>
      </c>
      <c r="H52" s="36">
        <f t="shared" si="0"/>
        <v>0</v>
      </c>
      <c r="I52" s="2"/>
      <c r="J52" s="105" t="s">
        <v>70</v>
      </c>
    </row>
    <row r="53" spans="1:10" ht="21" customHeight="1">
      <c r="A53" s="80"/>
      <c r="B53" s="79"/>
      <c r="C53" s="81"/>
      <c r="D53" s="82"/>
      <c r="E53" s="81"/>
      <c r="F53" s="36">
        <v>0</v>
      </c>
      <c r="G53" s="36">
        <v>0</v>
      </c>
      <c r="H53" s="36">
        <f t="shared" si="0"/>
        <v>0</v>
      </c>
      <c r="I53" s="2"/>
      <c r="J53" s="103"/>
    </row>
    <row r="54" spans="1:10" ht="21" customHeight="1">
      <c r="A54" s="80"/>
      <c r="B54" s="79"/>
      <c r="C54" s="81"/>
      <c r="D54" s="82"/>
      <c r="E54" s="81"/>
      <c r="F54" s="36">
        <v>0</v>
      </c>
      <c r="G54" s="36">
        <v>0</v>
      </c>
      <c r="H54" s="36">
        <f t="shared" si="0"/>
        <v>0</v>
      </c>
      <c r="I54" s="2"/>
      <c r="J54" s="103"/>
    </row>
    <row r="55" spans="1:10" s="31" customFormat="1" ht="21" customHeight="1">
      <c r="A55" s="34"/>
      <c r="B55" s="30" t="s">
        <v>61</v>
      </c>
      <c r="C55" s="37">
        <f>SUM(C52)</f>
        <v>0</v>
      </c>
      <c r="D55" s="37">
        <f t="shared" ref="D55:E55" si="19">SUM(D52)</f>
        <v>0</v>
      </c>
      <c r="E55" s="37">
        <f t="shared" si="19"/>
        <v>0</v>
      </c>
      <c r="F55" s="37">
        <f>SUM(F52:F54)</f>
        <v>0</v>
      </c>
      <c r="G55" s="37">
        <f t="shared" ref="G55:H55" si="20">SUM(G52:G54)</f>
        <v>0</v>
      </c>
      <c r="H55" s="37">
        <f t="shared" si="20"/>
        <v>0</v>
      </c>
      <c r="I55" s="35"/>
      <c r="J55" s="104"/>
    </row>
    <row r="56" spans="1:10" ht="21" customHeight="1">
      <c r="A56" s="86">
        <v>10</v>
      </c>
      <c r="B56" s="79" t="s">
        <v>5</v>
      </c>
      <c r="C56" s="81">
        <v>5000</v>
      </c>
      <c r="D56" s="82"/>
      <c r="E56" s="81">
        <f t="shared" si="2"/>
        <v>0</v>
      </c>
      <c r="F56" s="36">
        <v>1280</v>
      </c>
      <c r="G56" s="36">
        <v>0</v>
      </c>
      <c r="H56" s="36">
        <f t="shared" si="0"/>
        <v>1280</v>
      </c>
      <c r="I56" s="2" t="s">
        <v>92</v>
      </c>
      <c r="J56" s="96"/>
    </row>
    <row r="57" spans="1:10" ht="21" customHeight="1">
      <c r="A57" s="87"/>
      <c r="B57" s="79"/>
      <c r="C57" s="81"/>
      <c r="D57" s="82"/>
      <c r="E57" s="81"/>
      <c r="F57" s="36">
        <f>2779+16</f>
        <v>2795</v>
      </c>
      <c r="G57" s="36">
        <v>0</v>
      </c>
      <c r="H57" s="36">
        <f t="shared" ref="H57:H63" si="21">F57+G57</f>
        <v>2795</v>
      </c>
      <c r="I57" s="2" t="s">
        <v>95</v>
      </c>
      <c r="J57" s="97"/>
    </row>
    <row r="58" spans="1:10" ht="21" customHeight="1">
      <c r="A58" s="87"/>
      <c r="B58" s="79"/>
      <c r="C58" s="81"/>
      <c r="D58" s="82"/>
      <c r="E58" s="81"/>
      <c r="F58" s="36">
        <v>0</v>
      </c>
      <c r="G58" s="36">
        <v>30</v>
      </c>
      <c r="H58" s="36">
        <f t="shared" si="21"/>
        <v>30</v>
      </c>
      <c r="I58" s="2" t="s">
        <v>111</v>
      </c>
      <c r="J58" s="97"/>
    </row>
    <row r="59" spans="1:10" ht="21" customHeight="1">
      <c r="A59" s="87"/>
      <c r="B59" s="79"/>
      <c r="C59" s="81"/>
      <c r="D59" s="82"/>
      <c r="E59" s="81"/>
      <c r="F59" s="61">
        <v>0</v>
      </c>
      <c r="G59" s="61">
        <v>88</v>
      </c>
      <c r="H59" s="61">
        <f t="shared" si="21"/>
        <v>88</v>
      </c>
      <c r="I59" s="2" t="s">
        <v>112</v>
      </c>
      <c r="J59" s="97"/>
    </row>
    <row r="60" spans="1:10" ht="21" customHeight="1">
      <c r="A60" s="87"/>
      <c r="B60" s="79"/>
      <c r="C60" s="81"/>
      <c r="D60" s="82"/>
      <c r="E60" s="81"/>
      <c r="F60" s="36">
        <v>29</v>
      </c>
      <c r="G60" s="36">
        <v>0</v>
      </c>
      <c r="H60" s="36">
        <f t="shared" si="21"/>
        <v>29</v>
      </c>
      <c r="I60" s="2" t="s">
        <v>117</v>
      </c>
      <c r="J60" s="97"/>
    </row>
    <row r="61" spans="1:10" ht="21" customHeight="1">
      <c r="A61" s="87"/>
      <c r="B61" s="79"/>
      <c r="C61" s="81"/>
      <c r="D61" s="82"/>
      <c r="E61" s="81"/>
      <c r="F61" s="36">
        <v>140</v>
      </c>
      <c r="G61" s="36">
        <v>0</v>
      </c>
      <c r="H61" s="36">
        <f t="shared" si="21"/>
        <v>140</v>
      </c>
      <c r="I61" s="2" t="s">
        <v>119</v>
      </c>
      <c r="J61" s="97"/>
    </row>
    <row r="62" spans="1:10" ht="21" customHeight="1">
      <c r="A62" s="88"/>
      <c r="B62" s="79"/>
      <c r="C62" s="81"/>
      <c r="D62" s="82"/>
      <c r="E62" s="81"/>
      <c r="F62" s="61">
        <v>0</v>
      </c>
      <c r="G62" s="61">
        <v>500</v>
      </c>
      <c r="H62" s="61">
        <f t="shared" si="21"/>
        <v>500</v>
      </c>
      <c r="I62" s="2" t="s">
        <v>120</v>
      </c>
      <c r="J62" s="97"/>
    </row>
    <row r="63" spans="1:10" ht="21" customHeight="1">
      <c r="A63" s="69"/>
      <c r="B63" s="70"/>
      <c r="C63" s="67"/>
      <c r="D63" s="68"/>
      <c r="E63" s="67"/>
      <c r="F63" s="61">
        <v>1200</v>
      </c>
      <c r="G63" s="61">
        <v>0</v>
      </c>
      <c r="H63" s="61">
        <f t="shared" si="21"/>
        <v>1200</v>
      </c>
      <c r="I63" s="2" t="s">
        <v>124</v>
      </c>
      <c r="J63" s="97"/>
    </row>
    <row r="64" spans="1:10" s="31" customFormat="1" ht="21" customHeight="1">
      <c r="A64" s="34"/>
      <c r="B64" s="30" t="s">
        <v>62</v>
      </c>
      <c r="C64" s="37">
        <f>SUM(C56)</f>
        <v>5000</v>
      </c>
      <c r="D64" s="37">
        <f t="shared" ref="D64:E64" si="22">SUM(D56)</f>
        <v>0</v>
      </c>
      <c r="E64" s="37">
        <f t="shared" si="22"/>
        <v>0</v>
      </c>
      <c r="F64" s="37">
        <f>SUM(F56:F63)</f>
        <v>5444</v>
      </c>
      <c r="G64" s="37">
        <f>SUM(G56:G63)</f>
        <v>618</v>
      </c>
      <c r="H64" s="37">
        <f>SUM(H56:H63)</f>
        <v>6062</v>
      </c>
      <c r="I64" s="35"/>
      <c r="J64" s="98"/>
    </row>
    <row r="65" spans="1:10" ht="21" customHeight="1">
      <c r="A65" s="34"/>
      <c r="B65" s="30" t="s">
        <v>63</v>
      </c>
      <c r="C65" s="37">
        <f>SUM(C64,C55,C51,C48,C43,C38,C24,C21,C16,C13)</f>
        <v>30000</v>
      </c>
      <c r="D65" s="37">
        <f t="shared" ref="D65:H65" si="23">SUM(D64,D55,D51,D48,D43,D38,D24,D21,D16,D13)</f>
        <v>0</v>
      </c>
      <c r="E65" s="37">
        <f t="shared" si="23"/>
        <v>0</v>
      </c>
      <c r="F65" s="37">
        <f t="shared" si="23"/>
        <v>26589.9</v>
      </c>
      <c r="G65" s="37">
        <f t="shared" si="23"/>
        <v>979.05</v>
      </c>
      <c r="H65" s="37">
        <f t="shared" si="23"/>
        <v>27568.950000000004</v>
      </c>
      <c r="I65" s="35"/>
      <c r="J65" s="39"/>
    </row>
    <row r="69" spans="1:10" ht="21" customHeight="1">
      <c r="A69" s="92" t="s">
        <v>12</v>
      </c>
      <c r="B69" s="93"/>
      <c r="C69" s="91" t="s">
        <v>13</v>
      </c>
      <c r="D69" s="91"/>
      <c r="E69" s="91" t="s">
        <v>17</v>
      </c>
      <c r="F69" s="91"/>
      <c r="G69" s="91" t="s">
        <v>18</v>
      </c>
      <c r="H69" s="91"/>
      <c r="I69" s="32" t="s">
        <v>14</v>
      </c>
    </row>
    <row r="70" spans="1:10" ht="21" customHeight="1">
      <c r="A70" s="89">
        <f>C65</f>
        <v>30000</v>
      </c>
      <c r="B70" s="90"/>
      <c r="C70" s="90">
        <f>H65</f>
        <v>27568.950000000004</v>
      </c>
      <c r="D70" s="90"/>
      <c r="E70" s="90">
        <f>F65</f>
        <v>26589.9</v>
      </c>
      <c r="F70" s="90"/>
      <c r="G70" s="90">
        <f>G65</f>
        <v>979.05</v>
      </c>
      <c r="H70" s="90"/>
      <c r="I70" s="33">
        <f>A70-C70</f>
        <v>2431.0499999999956</v>
      </c>
    </row>
    <row r="72" spans="1:10" ht="21" customHeight="1">
      <c r="A72" s="40" t="s">
        <v>74</v>
      </c>
      <c r="B72" s="41"/>
      <c r="C72" s="42" t="s">
        <v>75</v>
      </c>
      <c r="D72" s="40"/>
      <c r="E72" s="40" t="s">
        <v>76</v>
      </c>
      <c r="F72" s="40"/>
      <c r="G72" s="40" t="s">
        <v>77</v>
      </c>
      <c r="H72" s="40"/>
      <c r="I72" s="41"/>
    </row>
  </sheetData>
  <mergeCells count="76">
    <mergeCell ref="E44:E47"/>
    <mergeCell ref="C17:C20"/>
    <mergeCell ref="E17:E20"/>
    <mergeCell ref="D17:D20"/>
    <mergeCell ref="D22:D23"/>
    <mergeCell ref="D25:D35"/>
    <mergeCell ref="E25:E35"/>
    <mergeCell ref="C22:C23"/>
    <mergeCell ref="E22:E23"/>
    <mergeCell ref="C25:C35"/>
    <mergeCell ref="C39:C42"/>
    <mergeCell ref="D39:D42"/>
    <mergeCell ref="E39:E42"/>
    <mergeCell ref="C44:C47"/>
    <mergeCell ref="D44:D47"/>
    <mergeCell ref="A14:A15"/>
    <mergeCell ref="B14:B15"/>
    <mergeCell ref="C14:C15"/>
    <mergeCell ref="D14:D15"/>
    <mergeCell ref="E14:E15"/>
    <mergeCell ref="J4:J5"/>
    <mergeCell ref="H4:I5"/>
    <mergeCell ref="J56:J64"/>
    <mergeCell ref="J17:J21"/>
    <mergeCell ref="J6:J7"/>
    <mergeCell ref="J8:J13"/>
    <mergeCell ref="J22:J24"/>
    <mergeCell ref="J44:J48"/>
    <mergeCell ref="J52:J55"/>
    <mergeCell ref="J25:J38"/>
    <mergeCell ref="J39:J43"/>
    <mergeCell ref="J14:J16"/>
    <mergeCell ref="J49:J51"/>
    <mergeCell ref="G69:H69"/>
    <mergeCell ref="G70:H70"/>
    <mergeCell ref="E52:E54"/>
    <mergeCell ref="C49:C50"/>
    <mergeCell ref="E49:E50"/>
    <mergeCell ref="D49:D50"/>
    <mergeCell ref="D56:D62"/>
    <mergeCell ref="E56:E62"/>
    <mergeCell ref="A52:A54"/>
    <mergeCell ref="B52:B54"/>
    <mergeCell ref="C52:C54"/>
    <mergeCell ref="D52:D54"/>
    <mergeCell ref="B56:B62"/>
    <mergeCell ref="A56:A62"/>
    <mergeCell ref="C56:C62"/>
    <mergeCell ref="A70:B70"/>
    <mergeCell ref="C69:D69"/>
    <mergeCell ref="C70:D70"/>
    <mergeCell ref="E69:F69"/>
    <mergeCell ref="E70:F70"/>
    <mergeCell ref="A69:B69"/>
    <mergeCell ref="A17:A20"/>
    <mergeCell ref="A22:A23"/>
    <mergeCell ref="A39:A42"/>
    <mergeCell ref="A44:A47"/>
    <mergeCell ref="A49:A50"/>
    <mergeCell ref="A25:A35"/>
    <mergeCell ref="B17:B20"/>
    <mergeCell ref="B22:B23"/>
    <mergeCell ref="B39:B42"/>
    <mergeCell ref="B44:B47"/>
    <mergeCell ref="B49:B50"/>
    <mergeCell ref="B25:B35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K43"/>
  <sheetViews>
    <sheetView view="pageBreakPreview" zoomScale="60" zoomScaleNormal="100" workbookViewId="0">
      <selection activeCell="I23" sqref="I23:J23"/>
    </sheetView>
  </sheetViews>
  <sheetFormatPr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.75">
      <c r="B3" s="74" t="s">
        <v>71</v>
      </c>
      <c r="C3" s="74"/>
      <c r="D3" s="74"/>
      <c r="E3" s="74"/>
      <c r="F3" s="74"/>
      <c r="G3" s="74"/>
      <c r="H3" s="74"/>
      <c r="I3" s="74"/>
      <c r="J3" s="74"/>
      <c r="K3" s="74"/>
    </row>
    <row r="4" spans="2:11" ht="20.100000000000001" customHeight="1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>
      <c r="B5" s="7"/>
      <c r="C5" s="8"/>
      <c r="D5" s="46" t="s">
        <v>19</v>
      </c>
      <c r="E5" s="46"/>
      <c r="F5" s="133" t="s">
        <v>96</v>
      </c>
      <c r="G5" s="133"/>
      <c r="H5" s="46" t="s">
        <v>20</v>
      </c>
      <c r="I5" s="8"/>
      <c r="J5" s="133" t="s">
        <v>87</v>
      </c>
      <c r="K5" s="134"/>
    </row>
    <row r="6" spans="2:11" ht="20.100000000000001" customHeight="1">
      <c r="B6" s="9"/>
      <c r="C6" s="10"/>
      <c r="D6" s="11" t="s">
        <v>21</v>
      </c>
      <c r="E6" s="11"/>
      <c r="F6" s="135" t="s">
        <v>89</v>
      </c>
      <c r="G6" s="135"/>
      <c r="H6" s="11" t="s">
        <v>22</v>
      </c>
      <c r="I6" s="10"/>
      <c r="J6" s="135" t="s">
        <v>88</v>
      </c>
      <c r="K6" s="136"/>
    </row>
    <row r="7" spans="2:11" ht="20.100000000000001" customHeight="1">
      <c r="B7" s="9"/>
      <c r="C7" s="10"/>
      <c r="D7" s="11" t="s">
        <v>23</v>
      </c>
      <c r="E7" s="11"/>
      <c r="F7" s="135" t="s">
        <v>97</v>
      </c>
      <c r="G7" s="135"/>
      <c r="H7" s="11" t="s">
        <v>24</v>
      </c>
      <c r="I7" s="12"/>
      <c r="J7" s="138">
        <v>43312</v>
      </c>
      <c r="K7" s="136"/>
    </row>
    <row r="8" spans="2:11" ht="20.100000000000001" customHeight="1">
      <c r="B8" s="13"/>
      <c r="C8" s="14"/>
      <c r="D8" s="47"/>
      <c r="E8" s="47"/>
      <c r="F8" s="48"/>
      <c r="G8" s="48"/>
      <c r="H8" s="47" t="s">
        <v>79</v>
      </c>
      <c r="I8" s="49"/>
      <c r="J8" s="127"/>
      <c r="K8" s="128"/>
    </row>
    <row r="9" spans="2:11" ht="20.100000000000001" customHeight="1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>
      <c r="B10" s="129" t="s">
        <v>25</v>
      </c>
      <c r="C10" s="130"/>
      <c r="D10" s="16" t="s">
        <v>26</v>
      </c>
      <c r="E10" s="117" t="s">
        <v>27</v>
      </c>
      <c r="F10" s="119"/>
      <c r="G10" s="17" t="s">
        <v>28</v>
      </c>
      <c r="H10" s="18" t="s">
        <v>29</v>
      </c>
      <c r="I10" s="117" t="s">
        <v>30</v>
      </c>
      <c r="J10" s="119"/>
      <c r="K10" s="17" t="s">
        <v>31</v>
      </c>
    </row>
    <row r="11" spans="2:11" ht="20.100000000000001" customHeight="1">
      <c r="B11" s="115">
        <v>1</v>
      </c>
      <c r="C11" s="116"/>
      <c r="D11" s="131" t="s">
        <v>32</v>
      </c>
      <c r="E11" s="115" t="s">
        <v>33</v>
      </c>
      <c r="F11" s="116"/>
      <c r="G11" s="19">
        <f>H11+I11</f>
        <v>523.5</v>
      </c>
      <c r="H11" s="54">
        <v>523.5</v>
      </c>
      <c r="I11" s="110"/>
      <c r="J11" s="111"/>
      <c r="K11" s="20" t="s">
        <v>98</v>
      </c>
    </row>
    <row r="12" spans="2:11" ht="20.100000000000001" customHeight="1">
      <c r="B12" s="51"/>
      <c r="C12" s="52"/>
      <c r="D12" s="132"/>
      <c r="E12" s="115" t="s">
        <v>33</v>
      </c>
      <c r="F12" s="116"/>
      <c r="G12" s="54">
        <f t="shared" ref="G12:G20" si="0">H12+I12</f>
        <v>553</v>
      </c>
      <c r="H12" s="54">
        <v>553</v>
      </c>
      <c r="I12" s="110"/>
      <c r="J12" s="111"/>
      <c r="K12" s="20" t="s">
        <v>99</v>
      </c>
    </row>
    <row r="13" spans="2:11" ht="20.100000000000001" customHeight="1">
      <c r="B13" s="115">
        <v>2</v>
      </c>
      <c r="C13" s="116"/>
      <c r="D13" s="132"/>
      <c r="E13" s="114" t="s">
        <v>35</v>
      </c>
      <c r="F13" s="114"/>
      <c r="G13" s="54">
        <f t="shared" si="0"/>
        <v>542.03</v>
      </c>
      <c r="H13" s="54">
        <v>502.03</v>
      </c>
      <c r="I13" s="110">
        <v>40</v>
      </c>
      <c r="J13" s="111"/>
      <c r="K13" s="20" t="s">
        <v>102</v>
      </c>
    </row>
    <row r="14" spans="2:11" ht="20.100000000000001" customHeight="1">
      <c r="B14" s="115">
        <v>3</v>
      </c>
      <c r="C14" s="116"/>
      <c r="D14" s="132"/>
      <c r="E14" s="114" t="s">
        <v>35</v>
      </c>
      <c r="F14" s="114"/>
      <c r="G14" s="54">
        <f t="shared" si="0"/>
        <v>277.23</v>
      </c>
      <c r="H14" s="54">
        <v>277.23</v>
      </c>
      <c r="I14" s="110"/>
      <c r="J14" s="111"/>
      <c r="K14" s="20" t="s">
        <v>34</v>
      </c>
    </row>
    <row r="15" spans="2:11" ht="20.100000000000001" customHeight="1">
      <c r="B15" s="115">
        <v>4</v>
      </c>
      <c r="C15" s="116"/>
      <c r="D15" s="132"/>
      <c r="E15" s="121" t="s">
        <v>36</v>
      </c>
      <c r="F15" s="122"/>
      <c r="G15" s="54">
        <f t="shared" si="0"/>
        <v>79</v>
      </c>
      <c r="H15" s="54">
        <v>79</v>
      </c>
      <c r="I15" s="110"/>
      <c r="J15" s="111"/>
      <c r="K15" s="20" t="s">
        <v>100</v>
      </c>
    </row>
    <row r="16" spans="2:11" ht="20.100000000000001" customHeight="1">
      <c r="B16" s="51"/>
      <c r="C16" s="52"/>
      <c r="D16" s="53"/>
      <c r="E16" s="123"/>
      <c r="F16" s="124"/>
      <c r="G16" s="54">
        <f t="shared" si="0"/>
        <v>28</v>
      </c>
      <c r="H16" s="54">
        <v>28</v>
      </c>
      <c r="I16" s="110"/>
      <c r="J16" s="111"/>
      <c r="K16" s="20" t="s">
        <v>101</v>
      </c>
    </row>
    <row r="17" spans="1:11" ht="20.100000000000001" customHeight="1">
      <c r="B17" s="51"/>
      <c r="C17" s="52"/>
      <c r="D17" s="53"/>
      <c r="E17" s="123"/>
      <c r="F17" s="124"/>
      <c r="G17" s="54">
        <f t="shared" si="0"/>
        <v>69</v>
      </c>
      <c r="H17" s="54">
        <v>69</v>
      </c>
      <c r="I17" s="110"/>
      <c r="J17" s="111"/>
      <c r="K17" s="20" t="s">
        <v>103</v>
      </c>
    </row>
    <row r="18" spans="1:11" ht="20.100000000000001" customHeight="1">
      <c r="B18" s="57"/>
      <c r="C18" s="58"/>
      <c r="D18" s="59"/>
      <c r="E18" s="123"/>
      <c r="F18" s="124"/>
      <c r="G18" s="60">
        <f t="shared" si="0"/>
        <v>46</v>
      </c>
      <c r="H18" s="60">
        <v>46</v>
      </c>
      <c r="I18" s="55"/>
      <c r="J18" s="56"/>
      <c r="K18" s="20" t="s">
        <v>114</v>
      </c>
    </row>
    <row r="19" spans="1:11" ht="20.100000000000001" customHeight="1">
      <c r="B19" s="57"/>
      <c r="C19" s="58"/>
      <c r="D19" s="59"/>
      <c r="E19" s="125"/>
      <c r="F19" s="126"/>
      <c r="G19" s="60">
        <f t="shared" si="0"/>
        <v>36</v>
      </c>
      <c r="H19" s="60">
        <v>36</v>
      </c>
      <c r="I19" s="55"/>
      <c r="J19" s="56"/>
      <c r="K19" s="20" t="s">
        <v>115</v>
      </c>
    </row>
    <row r="20" spans="1:11" ht="20.100000000000001" customHeight="1">
      <c r="B20" s="115">
        <v>5</v>
      </c>
      <c r="C20" s="116"/>
      <c r="D20" s="131" t="s">
        <v>37</v>
      </c>
      <c r="E20" s="114"/>
      <c r="F20" s="114"/>
      <c r="G20" s="54">
        <f t="shared" si="0"/>
        <v>0</v>
      </c>
      <c r="H20" s="54"/>
      <c r="I20" s="110"/>
      <c r="J20" s="111"/>
      <c r="K20" s="20"/>
    </row>
    <row r="21" spans="1:11" ht="20.100000000000001" customHeight="1">
      <c r="B21" s="115">
        <v>6</v>
      </c>
      <c r="C21" s="116"/>
      <c r="D21" s="132"/>
      <c r="E21" s="114"/>
      <c r="F21" s="114"/>
      <c r="G21" s="54">
        <f t="shared" ref="G21:G22" si="1">H21+I21</f>
        <v>0</v>
      </c>
      <c r="H21" s="54"/>
      <c r="I21" s="110"/>
      <c r="J21" s="111"/>
      <c r="K21" s="20"/>
    </row>
    <row r="22" spans="1:11" ht="20.100000000000001" customHeight="1">
      <c r="B22" s="115">
        <v>7</v>
      </c>
      <c r="C22" s="116"/>
      <c r="D22" s="139"/>
      <c r="E22" s="114"/>
      <c r="F22" s="114"/>
      <c r="G22" s="54">
        <f t="shared" si="1"/>
        <v>0</v>
      </c>
      <c r="H22" s="54"/>
      <c r="I22" s="110"/>
      <c r="J22" s="111"/>
      <c r="K22" s="20"/>
    </row>
    <row r="23" spans="1:11" ht="20.100000000000001" customHeight="1">
      <c r="B23" s="117" t="s">
        <v>38</v>
      </c>
      <c r="C23" s="118"/>
      <c r="D23" s="118"/>
      <c r="E23" s="118"/>
      <c r="F23" s="119"/>
      <c r="G23" s="21">
        <f>SUM(G11:G22)</f>
        <v>2153.7600000000002</v>
      </c>
      <c r="H23" s="21">
        <f>SUM(H11:H22)</f>
        <v>2113.7600000000002</v>
      </c>
      <c r="I23" s="112">
        <f>SUM(I11:J22)</f>
        <v>40</v>
      </c>
      <c r="J23" s="113"/>
      <c r="K23" s="22"/>
    </row>
    <row r="24" spans="1:11" ht="20.100000000000001" customHeight="1">
      <c r="B24" s="15"/>
      <c r="C24" s="15"/>
      <c r="D24" s="15"/>
      <c r="E24" s="15"/>
      <c r="F24" s="15"/>
      <c r="G24" s="15"/>
      <c r="H24" s="15"/>
      <c r="I24" s="15"/>
      <c r="J24" s="23"/>
      <c r="K24" s="15"/>
    </row>
    <row r="25" spans="1:11" ht="20.100000000000001" customHeight="1">
      <c r="B25" s="120" t="s">
        <v>29</v>
      </c>
      <c r="C25" s="120"/>
      <c r="D25" s="120"/>
      <c r="E25" s="120"/>
      <c r="F25" s="120"/>
      <c r="G25" s="120" t="s">
        <v>39</v>
      </c>
      <c r="H25" s="120"/>
      <c r="I25" s="120"/>
      <c r="J25" s="120"/>
      <c r="K25" s="17" t="s">
        <v>40</v>
      </c>
    </row>
    <row r="26" spans="1:11" ht="20.100000000000001" customHeight="1">
      <c r="B26" s="109">
        <f>H23</f>
        <v>2113.7600000000002</v>
      </c>
      <c r="C26" s="109"/>
      <c r="D26" s="109"/>
      <c r="E26" s="109"/>
      <c r="F26" s="109"/>
      <c r="G26" s="109">
        <f>I23</f>
        <v>40</v>
      </c>
      <c r="H26" s="109"/>
      <c r="I26" s="109"/>
      <c r="J26" s="109"/>
      <c r="K26" s="24">
        <f>SUM(B26:J26)</f>
        <v>2153.7600000000002</v>
      </c>
    </row>
    <row r="27" spans="1:11" ht="20.100000000000001" customHeight="1">
      <c r="B27" s="15"/>
      <c r="C27" s="15"/>
      <c r="D27" s="15"/>
      <c r="E27" s="15"/>
      <c r="F27" s="15"/>
      <c r="G27" s="15"/>
      <c r="H27" s="15"/>
      <c r="I27" s="15"/>
      <c r="J27" s="15"/>
      <c r="K27" s="15"/>
    </row>
    <row r="28" spans="1:11" ht="20.100000000000001" customHeight="1">
      <c r="B28" s="15" t="s">
        <v>41</v>
      </c>
      <c r="C28" s="15"/>
      <c r="D28" s="15"/>
      <c r="E28" s="15"/>
      <c r="F28" s="15" t="s">
        <v>42</v>
      </c>
      <c r="G28" s="15" t="s">
        <v>43</v>
      </c>
      <c r="H28" s="15"/>
      <c r="I28" s="15"/>
      <c r="J28" s="15" t="s">
        <v>44</v>
      </c>
      <c r="K28" s="15"/>
    </row>
    <row r="31" spans="1:11" ht="18.75">
      <c r="A31" s="74" t="s">
        <v>80</v>
      </c>
      <c r="B31" s="74"/>
      <c r="C31" s="74"/>
      <c r="D31" s="74"/>
      <c r="E31" s="74"/>
      <c r="F31" s="74"/>
      <c r="G31" s="74"/>
      <c r="H31" s="74"/>
      <c r="I31" s="74"/>
      <c r="J31" s="74"/>
      <c r="K31" s="74"/>
    </row>
    <row r="33" spans="2:11" ht="20.100000000000001" customHeight="1">
      <c r="B33" s="7"/>
      <c r="C33" s="8"/>
      <c r="D33" s="46" t="s">
        <v>19</v>
      </c>
      <c r="E33" s="46"/>
      <c r="F33" s="133" t="str">
        <f>F5</f>
        <v>安黎欢</v>
      </c>
      <c r="G33" s="133"/>
      <c r="H33" s="46" t="s">
        <v>20</v>
      </c>
      <c r="I33" s="8"/>
      <c r="J33" s="133" t="str">
        <f>J5</f>
        <v>经理</v>
      </c>
      <c r="K33" s="134"/>
    </row>
    <row r="34" spans="2:11" ht="20.100000000000001" customHeight="1">
      <c r="B34" s="9"/>
      <c r="C34" s="10"/>
      <c r="D34" s="11" t="s">
        <v>21</v>
      </c>
      <c r="E34" s="11"/>
      <c r="F34" s="135" t="str">
        <f>F6</f>
        <v>北京</v>
      </c>
      <c r="G34" s="135"/>
      <c r="H34" s="11" t="s">
        <v>22</v>
      </c>
      <c r="I34" s="10"/>
      <c r="J34" s="135" t="str">
        <f>J6</f>
        <v>汽车事业部</v>
      </c>
      <c r="K34" s="136"/>
    </row>
    <row r="35" spans="2:11" ht="20.100000000000001" customHeight="1">
      <c r="B35" s="9"/>
      <c r="C35" s="10"/>
      <c r="D35" s="11" t="s">
        <v>23</v>
      </c>
      <c r="E35" s="11"/>
      <c r="F35" s="135" t="str">
        <f>F7</f>
        <v>7月</v>
      </c>
      <c r="G35" s="135"/>
      <c r="H35" s="11" t="s">
        <v>24</v>
      </c>
      <c r="I35" s="12"/>
      <c r="J35" s="135">
        <f>J7</f>
        <v>43312</v>
      </c>
      <c r="K35" s="136"/>
    </row>
    <row r="36" spans="2:11" ht="20.100000000000001" customHeight="1">
      <c r="B36" s="13"/>
      <c r="C36" s="14"/>
      <c r="D36" s="47"/>
      <c r="E36" s="47"/>
      <c r="F36" s="48"/>
      <c r="G36" s="48"/>
      <c r="H36" s="47" t="s">
        <v>79</v>
      </c>
      <c r="I36" s="49"/>
      <c r="J36" s="127">
        <f>J8</f>
        <v>0</v>
      </c>
      <c r="K36" s="128"/>
    </row>
    <row r="37" spans="2:11" ht="20.100000000000001" customHeight="1"/>
    <row r="38" spans="2:11" ht="20.100000000000001" customHeight="1">
      <c r="B38" s="114"/>
      <c r="C38" s="114"/>
      <c r="D38" s="44" t="s">
        <v>85</v>
      </c>
      <c r="E38" s="114" t="s">
        <v>86</v>
      </c>
      <c r="F38" s="114"/>
      <c r="G38" s="19" t="s">
        <v>84</v>
      </c>
      <c r="H38" s="19" t="s">
        <v>82</v>
      </c>
      <c r="I38" s="137" t="s">
        <v>83</v>
      </c>
      <c r="J38" s="137"/>
      <c r="K38" s="45" t="s">
        <v>81</v>
      </c>
    </row>
    <row r="39" spans="2:11" ht="20.100000000000001" customHeight="1">
      <c r="B39" s="114">
        <v>1</v>
      </c>
      <c r="C39" s="114"/>
      <c r="D39" s="43" t="s">
        <v>104</v>
      </c>
      <c r="E39" s="114" t="s">
        <v>105</v>
      </c>
      <c r="F39" s="114"/>
      <c r="G39" s="19">
        <v>100</v>
      </c>
      <c r="H39" s="19">
        <v>2</v>
      </c>
      <c r="I39" s="110">
        <f>G39*H39</f>
        <v>200</v>
      </c>
      <c r="J39" s="111"/>
      <c r="K39" s="25"/>
    </row>
    <row r="40" spans="2:11" ht="20.100000000000001" customHeight="1">
      <c r="B40" s="114">
        <v>2</v>
      </c>
      <c r="C40" s="114"/>
      <c r="D40" s="43" t="s">
        <v>106</v>
      </c>
      <c r="E40" s="114" t="s">
        <v>107</v>
      </c>
      <c r="F40" s="114"/>
      <c r="G40" s="19">
        <v>100</v>
      </c>
      <c r="H40" s="19">
        <v>4</v>
      </c>
      <c r="I40" s="110">
        <f t="shared" ref="I40:I41" si="2">G40*H40</f>
        <v>400</v>
      </c>
      <c r="J40" s="111"/>
      <c r="K40" s="25"/>
    </row>
    <row r="41" spans="2:11" ht="20.100000000000001" customHeight="1">
      <c r="B41" s="114">
        <v>3</v>
      </c>
      <c r="C41" s="114"/>
      <c r="D41" s="43"/>
      <c r="E41" s="114"/>
      <c r="F41" s="114"/>
      <c r="G41" s="19">
        <v>0</v>
      </c>
      <c r="H41" s="19">
        <v>0</v>
      </c>
      <c r="I41" s="110">
        <f t="shared" si="2"/>
        <v>0</v>
      </c>
      <c r="J41" s="111"/>
      <c r="K41" s="25"/>
    </row>
    <row r="42" spans="2:11" ht="20.100000000000001" customHeight="1">
      <c r="B42" s="117" t="s">
        <v>38</v>
      </c>
      <c r="C42" s="118"/>
      <c r="D42" s="118"/>
      <c r="E42" s="118"/>
      <c r="F42" s="119"/>
      <c r="G42" s="21"/>
      <c r="H42" s="21">
        <f>SUM(H24:H41)</f>
        <v>6</v>
      </c>
      <c r="I42" s="112">
        <f>SUM(I39:J41)</f>
        <v>600</v>
      </c>
      <c r="J42" s="113"/>
      <c r="K42" s="22"/>
    </row>
    <row r="43" spans="2:11" ht="20.100000000000001" customHeight="1">
      <c r="B43" s="15" t="s">
        <v>41</v>
      </c>
      <c r="C43" s="15"/>
      <c r="D43" s="15"/>
      <c r="E43" s="15"/>
      <c r="F43" s="15" t="s">
        <v>42</v>
      </c>
      <c r="G43" s="15" t="s">
        <v>43</v>
      </c>
      <c r="H43" s="15"/>
      <c r="I43" s="15"/>
      <c r="J43" s="15" t="s">
        <v>44</v>
      </c>
      <c r="K43" s="15"/>
    </row>
  </sheetData>
  <mergeCells count="66">
    <mergeCell ref="I41:J41"/>
    <mergeCell ref="B3:K3"/>
    <mergeCell ref="B21:C21"/>
    <mergeCell ref="J5:K5"/>
    <mergeCell ref="J6:K6"/>
    <mergeCell ref="J7:K7"/>
    <mergeCell ref="I14:J14"/>
    <mergeCell ref="F5:G5"/>
    <mergeCell ref="F6:G6"/>
    <mergeCell ref="F7:G7"/>
    <mergeCell ref="D20:D22"/>
    <mergeCell ref="I15:J15"/>
    <mergeCell ref="I10:J10"/>
    <mergeCell ref="I11:J11"/>
    <mergeCell ref="I13:J13"/>
    <mergeCell ref="E14:F14"/>
    <mergeCell ref="B42:F42"/>
    <mergeCell ref="I42:J42"/>
    <mergeCell ref="F33:G33"/>
    <mergeCell ref="J33:K33"/>
    <mergeCell ref="F34:G34"/>
    <mergeCell ref="J34:K34"/>
    <mergeCell ref="F35:G35"/>
    <mergeCell ref="J35:K35"/>
    <mergeCell ref="B40:C40"/>
    <mergeCell ref="E40:F40"/>
    <mergeCell ref="I40:J40"/>
    <mergeCell ref="B38:C38"/>
    <mergeCell ref="E38:F38"/>
    <mergeCell ref="I38:J38"/>
    <mergeCell ref="B41:C41"/>
    <mergeCell ref="E41:F41"/>
    <mergeCell ref="J36:K36"/>
    <mergeCell ref="J8:K8"/>
    <mergeCell ref="B39:C39"/>
    <mergeCell ref="E39:F39"/>
    <mergeCell ref="I39:J39"/>
    <mergeCell ref="E10:F10"/>
    <mergeCell ref="E11:F11"/>
    <mergeCell ref="B10:C10"/>
    <mergeCell ref="B11:C11"/>
    <mergeCell ref="B13:C13"/>
    <mergeCell ref="E13:F13"/>
    <mergeCell ref="D11:D15"/>
    <mergeCell ref="B14:C14"/>
    <mergeCell ref="B15:C15"/>
    <mergeCell ref="G26:J26"/>
    <mergeCell ref="E12:F12"/>
    <mergeCell ref="I12:J12"/>
    <mergeCell ref="I16:J16"/>
    <mergeCell ref="I17:J17"/>
    <mergeCell ref="G25:J25"/>
    <mergeCell ref="B20:C20"/>
    <mergeCell ref="E15:F19"/>
    <mergeCell ref="A31:K31"/>
    <mergeCell ref="B26:F26"/>
    <mergeCell ref="I22:J22"/>
    <mergeCell ref="I23:J23"/>
    <mergeCell ref="E20:F20"/>
    <mergeCell ref="I20:J20"/>
    <mergeCell ref="E21:F21"/>
    <mergeCell ref="I21:J21"/>
    <mergeCell ref="E22:F22"/>
    <mergeCell ref="B22:C22"/>
    <mergeCell ref="B23:F23"/>
    <mergeCell ref="B25:F25"/>
  </mergeCells>
  <phoneticPr fontId="1" type="noConversion"/>
  <pageMargins left="0.7" right="0.7" top="0.75" bottom="0.75" header="0.3" footer="0.3"/>
  <pageSetup paperSize="9" scale="88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lastPrinted>2018-07-30T06:49:33Z</cp:lastPrinted>
  <dcterms:created xsi:type="dcterms:W3CDTF">2014-04-15T08:52:03Z</dcterms:created>
  <dcterms:modified xsi:type="dcterms:W3CDTF">2018-08-06T02:53:28Z</dcterms:modified>
</cp:coreProperties>
</file>