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<sst xmlns="http://schemas.openxmlformats.org/spreadsheetml/2006/main" count="158" uniqueCount="133">
  <si>
    <t>【借款报销单】</t>
  </si>
  <si>
    <t>团号：HMOA-191018-SXY620</t>
  </si>
  <si>
    <t>会议日期：10月20日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</si>
  <si>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</si>
  <si>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</si>
  <si>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</si>
  <si>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</si>
  <si>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</si>
  <si>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</si>
  <si>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</si>
  <si>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</si>
  <si>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</si>
  <si>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</si>
  <si>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</si>
  <si>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</si>
  <si>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</si>
  <si>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</si>
  <si>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</si>
  <si>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</si>
  <si>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</si>
  <si>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</si>
  <si>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</si>
  <si>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</si>
  <si>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</si>
  <si>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</si>
  <si>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VIP用餐</t>
  </si>
  <si>
    <t>需提供刷卡联、菜单（小票）</t>
  </si>
  <si>
    <t>VIP餐</t>
  </si>
  <si>
    <t>10.15 vip试菜费用</t>
  </si>
  <si>
    <t>10.19 vip接机用餐</t>
  </si>
  <si>
    <t>10.20 vip送机用餐</t>
  </si>
  <si>
    <t>10.19 vip晚上用餐</t>
  </si>
  <si>
    <t>活动餐费合计</t>
  </si>
  <si>
    <t>现地采买费用</t>
  </si>
  <si>
    <t>纸巾</t>
  </si>
  <si>
    <t>尽量提供可用的原始发票，发票项目不可用的，且开票需要加收税点的可以不提供原始发票。网上交易均需提供交易截图。</t>
  </si>
  <si>
    <t>车证打印费用</t>
  </si>
  <si>
    <t>额外闪送</t>
  </si>
  <si>
    <t>货拉拉</t>
  </si>
  <si>
    <t>签到花</t>
  </si>
  <si>
    <t>礼仪衣服</t>
  </si>
  <si>
    <t>vip茶叶（京东）</t>
  </si>
  <si>
    <t>vip 矿泉水＋青岛啤酒</t>
  </si>
  <si>
    <t>vip打火机</t>
  </si>
  <si>
    <t>VIP瓜子</t>
  </si>
  <si>
    <t>vip 矿泉水</t>
  </si>
  <si>
    <t>vip 青岛啤酒</t>
  </si>
  <si>
    <t>vip毛巾托</t>
  </si>
  <si>
    <t>vip毛巾托租赁费以及30条湿毛巾</t>
  </si>
  <si>
    <t>vip油卡</t>
  </si>
  <si>
    <t>vip 中华（烟）</t>
  </si>
  <si>
    <t>vip 青岛啤酒（京东）</t>
  </si>
  <si>
    <t>vip苏打饼干（京东）</t>
  </si>
  <si>
    <t>vip薄荷糖（京东）</t>
  </si>
  <si>
    <t>vip 数据线＋充电头（京东）</t>
  </si>
  <si>
    <t>vip充电宝（京东）</t>
  </si>
  <si>
    <t>vip手帕纸（京东）</t>
  </si>
  <si>
    <t>vip纸巾+湿纸巾（京东）</t>
  </si>
  <si>
    <t>vip用水（京东）</t>
  </si>
  <si>
    <t>vip椰奶（京东）</t>
  </si>
  <si>
    <t>vip扑克牌（京东）</t>
  </si>
  <si>
    <t>vip零食（鸭胗、瓜子、鸭脖、话梅）（京东）</t>
  </si>
  <si>
    <t>礼仪口红</t>
  </si>
  <si>
    <t>礼仪长袜</t>
  </si>
  <si>
    <t>发光灯箱</t>
  </si>
  <si>
    <t>餐券制作</t>
  </si>
  <si>
    <t>闪送</t>
  </si>
  <si>
    <t>电池</t>
  </si>
  <si>
    <t>行李牌绳子</t>
  </si>
  <si>
    <t>亚克力签到牌</t>
  </si>
  <si>
    <t>LED发光牌</t>
  </si>
  <si>
    <t>手电筒</t>
  </si>
  <si>
    <t>稻香村</t>
  </si>
  <si>
    <t>伴手礼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</si>
  <si>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</si>
  <si>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</si>
  <si>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</si>
  <si>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</si>
  <si>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</si>
  <si>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</si>
  <si>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</si>
  <si>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</si>
  <si>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</si>
  <si>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</si>
  <si>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</si>
  <si>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</si>
  <si>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</si>
  <si>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</si>
  <si>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</si>
  <si>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</si>
  <si>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</si>
  <si>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</si>
  <si>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</si>
  <si>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</si>
  <si>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</si>
  <si>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</si>
  <si>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</si>
  <si>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</si>
  <si>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</si>
  <si>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</si>
  <si>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</si>
  <si>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</si>
  <si>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</si>
  <si>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</si>
  <si>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</si>
  <si>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</si>
  <si>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</si>
  <si>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</si>
  <si>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</si>
  <si>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</si>
  <si>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</si>
  <si>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</si>
  <si>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</si>
  <si>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</si>
  <si>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</si>
  <si>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</si>
  <si>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</si>
  <si>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</si>
  <si>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</si>
  <si>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</si>
  <si>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</si>
  <si>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上会费</t>
  </si>
  <si>
    <t>补票金额</t>
  </si>
  <si>
    <t>报销总金额</t>
  </si>
  <si>
    <t>报销人:</t>
  </si>
  <si>
    <t>高琴琴</t>
  </si>
  <si>
    <t>合规:</t>
  </si>
  <si>
    <t>【员工上会补助统计单】</t>
  </si>
  <si>
    <t>出差城市</t>
  </si>
  <si>
    <t>出差起止日期</t>
  </si>
  <si>
    <t>每天金额</t>
  </si>
  <si>
    <t>天数</t>
  </si>
  <si>
    <t>全年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</si>
</sst>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0" fontId="30" fillId="20" borderId="19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right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40" fontId="0" fillId="0" borderId="8" xfId="0" applyNumberFormat="1" applyFill="1" applyBorder="1" applyAlignment="1">
      <alignment horizontal="right" vertical="center"/>
    </xf>
    <xf numFmtId="40" fontId="0" fillId="0" borderId="8" xfId="0" applyNumberForma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80" fontId="0" fillId="0" borderId="10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0" fillId="0" borderId="8" xfId="0" applyFill="1" applyBorder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180" fontId="0" fillId="0" borderId="8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right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0"/>
  <sheetViews>
    <sheetView tabSelected="1" topLeftCell="A13" workbookViewId="0">
      <selection activeCell="H23" sqref="H23"/>
    </sheetView>
  </sheetViews>
  <sheetFormatPr defaultColWidth="8.875" defaultRowHeight="21" customHeight="1"/>
  <cols>
    <col min="1" max="1" width="8.875" style="54"/>
    <col min="2" max="2" width="16.625" customWidth="1"/>
    <col min="3" max="3" width="14.875" style="55" customWidth="1"/>
    <col min="4" max="4" width="8.875" style="56"/>
    <col min="5" max="5" width="13.625" customWidth="1"/>
    <col min="6" max="6" width="13.5" customWidth="1"/>
    <col min="7" max="7" width="12.375" customWidth="1"/>
    <col min="8" max="8" width="13.5" customWidth="1"/>
    <col min="9" max="9" width="29.625" customWidth="1"/>
    <col min="10" max="10" width="39.5" customWidth="1"/>
  </cols>
  <sheetData>
    <row r="2" customHeight="1" spans="3:12">
      <c r="C2" s="2" t="s">
        <v>0</v>
      </c>
      <c r="D2" s="57"/>
      <c r="E2" s="2"/>
      <c r="F2" s="2"/>
      <c r="G2" s="2"/>
      <c r="H2" s="2"/>
      <c r="I2" s="94"/>
      <c r="J2" s="94"/>
      <c r="K2" s="94"/>
      <c r="L2" s="94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3"/>
      <c r="E6" s="62"/>
      <c r="F6" s="64" t="s">
        <v>6</v>
      </c>
      <c r="G6" s="64"/>
      <c r="H6" s="64"/>
      <c r="I6" s="64"/>
      <c r="J6" s="61" t="s">
        <v>7</v>
      </c>
    </row>
    <row r="7" customHeight="1" spans="1:10">
      <c r="A7" s="60"/>
      <c r="B7" s="61"/>
      <c r="C7" s="65" t="s">
        <v>8</v>
      </c>
      <c r="D7" s="66" t="s">
        <v>9</v>
      </c>
      <c r="E7" s="62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1"/>
    </row>
    <row r="8" ht="13.5" spans="1:10">
      <c r="A8" s="67">
        <v>1</v>
      </c>
      <c r="B8" s="68" t="s">
        <v>15</v>
      </c>
      <c r="C8" s="69">
        <v>0</v>
      </c>
      <c r="D8" s="70">
        <v>1</v>
      </c>
      <c r="E8" s="69">
        <f>C8*D8</f>
        <v>0</v>
      </c>
      <c r="F8" s="69">
        <v>0</v>
      </c>
      <c r="G8" s="69">
        <v>0</v>
      </c>
      <c r="H8" s="69">
        <f>F8+G8</f>
        <v>0</v>
      </c>
      <c r="I8" s="95"/>
      <c r="J8" s="96" t="s">
        <v>16</v>
      </c>
    </row>
    <row r="9" ht="13.5" spans="1:10">
      <c r="A9" s="67"/>
      <c r="B9" s="68"/>
      <c r="C9" s="69"/>
      <c r="D9" s="70"/>
      <c r="E9" s="69"/>
      <c r="F9" s="69">
        <v>0</v>
      </c>
      <c r="G9" s="69">
        <v>0</v>
      </c>
      <c r="H9" s="69">
        <f>F9+G9</f>
        <v>0</v>
      </c>
      <c r="I9" s="95"/>
      <c r="J9" s="97"/>
    </row>
    <row r="10" ht="13.5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>F10+G10</f>
        <v>0</v>
      </c>
      <c r="I10" s="95"/>
      <c r="J10" s="97"/>
    </row>
    <row r="11" ht="13.5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>F11+G11</f>
        <v>0</v>
      </c>
      <c r="I11" s="95"/>
      <c r="J11" s="97"/>
    </row>
    <row r="12" ht="13.5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>F12+G12</f>
        <v>0</v>
      </c>
      <c r="I12" s="95"/>
      <c r="J12" s="97"/>
    </row>
    <row r="13" s="52" customFormat="1" ht="16.5" spans="1:10">
      <c r="A13" s="71"/>
      <c r="B13" s="72" t="s">
        <v>17</v>
      </c>
      <c r="C13" s="73">
        <f>SUM(C8)</f>
        <v>0</v>
      </c>
      <c r="D13" s="73">
        <f>SUM(D8)</f>
        <v>1</v>
      </c>
      <c r="E13" s="73">
        <f>SUM(E8)</f>
        <v>0</v>
      </c>
      <c r="F13" s="73">
        <f>SUM(F8:F12)</f>
        <v>0</v>
      </c>
      <c r="G13" s="73">
        <f t="shared" ref="G13:H13" si="0">SUM(G8:G12)</f>
        <v>0</v>
      </c>
      <c r="H13" s="73">
        <f t="shared" si="0"/>
        <v>0</v>
      </c>
      <c r="I13" s="98"/>
      <c r="J13" s="99"/>
    </row>
    <row r="14" ht="13.5" spans="1:10">
      <c r="A14" s="74">
        <v>2</v>
      </c>
      <c r="B14" s="75" t="s">
        <v>18</v>
      </c>
      <c r="C14" s="76">
        <v>0</v>
      </c>
      <c r="D14" s="77"/>
      <c r="E14" s="76">
        <f>C14*D14</f>
        <v>0</v>
      </c>
      <c r="F14" s="69">
        <v>0</v>
      </c>
      <c r="G14" s="69">
        <v>0</v>
      </c>
      <c r="H14" s="69">
        <f>F14+G14</f>
        <v>0</v>
      </c>
      <c r="I14" s="95"/>
      <c r="J14" s="96" t="s">
        <v>19</v>
      </c>
    </row>
    <row r="15" ht="13.5" spans="1:10">
      <c r="A15" s="78"/>
      <c r="B15" s="79"/>
      <c r="C15" s="80"/>
      <c r="D15" s="81"/>
      <c r="E15" s="80"/>
      <c r="F15" s="69">
        <v>0</v>
      </c>
      <c r="G15" s="69">
        <v>0</v>
      </c>
      <c r="H15" s="69">
        <f>F15+G15</f>
        <v>0</v>
      </c>
      <c r="I15" s="95"/>
      <c r="J15" s="97"/>
    </row>
    <row r="16" s="52" customFormat="1" ht="16.5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8"/>
      <c r="J16" s="99"/>
    </row>
    <row r="17" ht="13.5" spans="1:10">
      <c r="A17" s="67">
        <v>3</v>
      </c>
      <c r="B17" s="68" t="s">
        <v>21</v>
      </c>
      <c r="C17" s="69">
        <v>0</v>
      </c>
      <c r="D17" s="70"/>
      <c r="E17" s="69">
        <f>C17*D17</f>
        <v>0</v>
      </c>
      <c r="F17" s="69">
        <v>0</v>
      </c>
      <c r="G17" s="69">
        <v>0</v>
      </c>
      <c r="H17" s="69">
        <f>F17+G17</f>
        <v>0</v>
      </c>
      <c r="I17" s="95"/>
      <c r="J17" s="100" t="s">
        <v>22</v>
      </c>
    </row>
    <row r="18" ht="13.5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>F18+G18</f>
        <v>0</v>
      </c>
      <c r="I18" s="95"/>
      <c r="J18" s="101"/>
    </row>
    <row r="19" ht="13.5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>F19+G19</f>
        <v>0</v>
      </c>
      <c r="I19" s="95"/>
      <c r="J19" s="101"/>
    </row>
    <row r="20" ht="13.5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>F20+G20</f>
        <v>0</v>
      </c>
      <c r="I20" s="95"/>
      <c r="J20" s="101"/>
    </row>
    <row r="21" s="52" customFormat="1" ht="16.5" spans="1:10">
      <c r="A21" s="71"/>
      <c r="B21" s="72" t="s">
        <v>23</v>
      </c>
      <c r="C21" s="73">
        <f>SUM(C17)</f>
        <v>0</v>
      </c>
      <c r="D21" s="73">
        <f t="shared" ref="D21:E21" si="1">SUM(D17)</f>
        <v>0</v>
      </c>
      <c r="E21" s="73">
        <f t="shared" si="1"/>
        <v>0</v>
      </c>
      <c r="F21" s="73">
        <f>SUM(F17:F20)</f>
        <v>0</v>
      </c>
      <c r="G21" s="73">
        <f t="shared" ref="G21:H21" si="2">SUM(G17:G20)</f>
        <v>0</v>
      </c>
      <c r="H21" s="73">
        <f t="shared" si="2"/>
        <v>0</v>
      </c>
      <c r="I21" s="98"/>
      <c r="J21" s="102"/>
    </row>
    <row r="22" s="53" customFormat="1" ht="13.5" spans="1:10">
      <c r="A22" s="82">
        <v>4</v>
      </c>
      <c r="B22" s="83" t="s">
        <v>24</v>
      </c>
      <c r="C22" s="84">
        <v>15000</v>
      </c>
      <c r="D22" s="85">
        <v>1</v>
      </c>
      <c r="E22" s="84">
        <f>C22*D22</f>
        <v>15000</v>
      </c>
      <c r="F22" s="84">
        <v>119</v>
      </c>
      <c r="G22" s="84">
        <v>0</v>
      </c>
      <c r="H22" s="84">
        <f>F22+G22</f>
        <v>119</v>
      </c>
      <c r="I22" s="103" t="s">
        <v>25</v>
      </c>
      <c r="J22" s="104" t="s">
        <v>26</v>
      </c>
    </row>
    <row r="23" s="53" customFormat="1" ht="13.5" spans="1:10">
      <c r="A23" s="82"/>
      <c r="B23" s="83"/>
      <c r="C23" s="86"/>
      <c r="D23" s="82"/>
      <c r="E23" s="87"/>
      <c r="F23" s="86">
        <v>0</v>
      </c>
      <c r="G23" s="86">
        <v>28</v>
      </c>
      <c r="H23" s="86">
        <v>28</v>
      </c>
      <c r="I23" s="103" t="s">
        <v>27</v>
      </c>
      <c r="J23" s="104"/>
    </row>
    <row r="24" s="53" customFormat="1" ht="13.5" spans="1:10">
      <c r="A24" s="82"/>
      <c r="B24" s="83"/>
      <c r="C24" s="86"/>
      <c r="D24" s="82"/>
      <c r="E24" s="87"/>
      <c r="F24" s="86">
        <v>0</v>
      </c>
      <c r="G24" s="86">
        <v>128</v>
      </c>
      <c r="H24" s="86">
        <v>128</v>
      </c>
      <c r="I24" s="103" t="s">
        <v>28</v>
      </c>
      <c r="J24" s="105"/>
    </row>
    <row r="25" s="53" customFormat="1" ht="13.5" spans="1:10">
      <c r="A25" s="82"/>
      <c r="B25" s="83"/>
      <c r="C25" s="86"/>
      <c r="D25" s="82"/>
      <c r="E25" s="87"/>
      <c r="F25" s="86">
        <v>120</v>
      </c>
      <c r="G25" s="86">
        <v>0</v>
      </c>
      <c r="H25" s="86">
        <v>120</v>
      </c>
      <c r="I25" s="103" t="s">
        <v>29</v>
      </c>
      <c r="J25" s="105"/>
    </row>
    <row r="26" s="53" customFormat="1" ht="13.5" spans="1:10">
      <c r="A26" s="82"/>
      <c r="B26" s="83"/>
      <c r="C26" s="86"/>
      <c r="D26" s="82"/>
      <c r="E26" s="87"/>
      <c r="F26" s="86">
        <v>106</v>
      </c>
      <c r="G26" s="86">
        <v>0</v>
      </c>
      <c r="H26" s="86">
        <v>106</v>
      </c>
      <c r="I26" s="103" t="s">
        <v>30</v>
      </c>
      <c r="J26" s="105"/>
    </row>
    <row r="27" s="53" customFormat="1" ht="13.5" spans="1:10">
      <c r="A27" s="82"/>
      <c r="B27" s="83"/>
      <c r="C27" s="86"/>
      <c r="D27" s="82"/>
      <c r="E27" s="87"/>
      <c r="F27" s="86">
        <v>2798.58</v>
      </c>
      <c r="G27" s="86">
        <v>0</v>
      </c>
      <c r="H27" s="86">
        <f>F27+G27</f>
        <v>2798.58</v>
      </c>
      <c r="I27" s="103" t="s">
        <v>31</v>
      </c>
      <c r="J27" s="105"/>
    </row>
    <row r="28" s="53" customFormat="1" ht="13.5" spans="1:10">
      <c r="A28" s="82"/>
      <c r="B28" s="83"/>
      <c r="C28" s="84"/>
      <c r="D28" s="85"/>
      <c r="E28" s="84"/>
      <c r="F28" s="84">
        <v>242</v>
      </c>
      <c r="G28" s="84">
        <v>0</v>
      </c>
      <c r="H28" s="84">
        <f>F28+G28</f>
        <v>242</v>
      </c>
      <c r="I28" s="103" t="s">
        <v>25</v>
      </c>
      <c r="J28" s="105"/>
    </row>
    <row r="29" s="52" customFormat="1" ht="16.5" spans="1:10">
      <c r="A29" s="71"/>
      <c r="B29" s="72" t="s">
        <v>32</v>
      </c>
      <c r="C29" s="73">
        <f>SUM(C22)</f>
        <v>15000</v>
      </c>
      <c r="D29" s="73">
        <f t="shared" ref="D29:E29" si="3">SUM(D22)</f>
        <v>1</v>
      </c>
      <c r="E29" s="73">
        <f t="shared" si="3"/>
        <v>15000</v>
      </c>
      <c r="F29" s="73">
        <f>SUM(F22:F28)</f>
        <v>3385.58</v>
      </c>
      <c r="G29" s="73">
        <f>SUM(G22:G28)</f>
        <v>156</v>
      </c>
      <c r="H29" s="73">
        <f>SUM(H22:H28)</f>
        <v>3541.58</v>
      </c>
      <c r="I29" s="98"/>
      <c r="J29" s="102"/>
    </row>
    <row r="30" ht="13.5" spans="1:10">
      <c r="A30" s="74">
        <v>5</v>
      </c>
      <c r="B30" s="75" t="s">
        <v>33</v>
      </c>
      <c r="C30" s="76">
        <v>12000</v>
      </c>
      <c r="D30" s="74">
        <v>1</v>
      </c>
      <c r="E30" s="76">
        <f>C30*D30</f>
        <v>12000</v>
      </c>
      <c r="F30" s="88">
        <v>1680</v>
      </c>
      <c r="G30" s="88">
        <v>0</v>
      </c>
      <c r="H30" s="88">
        <f>F30+G30</f>
        <v>1680</v>
      </c>
      <c r="I30" s="106" t="s">
        <v>34</v>
      </c>
      <c r="J30" s="96" t="s">
        <v>35</v>
      </c>
    </row>
    <row r="31" s="53" customFormat="1" ht="13.5" spans="1:10">
      <c r="A31" s="89"/>
      <c r="B31" s="90"/>
      <c r="C31" s="91"/>
      <c r="D31" s="89"/>
      <c r="E31" s="91"/>
      <c r="F31" s="84">
        <v>0</v>
      </c>
      <c r="G31" s="84">
        <v>50</v>
      </c>
      <c r="H31" s="84">
        <f>G31</f>
        <v>50</v>
      </c>
      <c r="I31" s="103" t="s">
        <v>36</v>
      </c>
      <c r="J31" s="107"/>
    </row>
    <row r="32" s="53" customFormat="1" ht="13.5" spans="1:10">
      <c r="A32" s="89"/>
      <c r="B32" s="90"/>
      <c r="C32" s="91"/>
      <c r="D32" s="89"/>
      <c r="E32" s="91"/>
      <c r="F32" s="84">
        <v>0</v>
      </c>
      <c r="G32" s="84">
        <v>10</v>
      </c>
      <c r="H32" s="84">
        <f>G32</f>
        <v>10</v>
      </c>
      <c r="I32" s="103" t="s">
        <v>37</v>
      </c>
      <c r="J32" s="107"/>
    </row>
    <row r="33" s="53" customFormat="1" ht="13.5" spans="1:10">
      <c r="A33" s="89"/>
      <c r="B33" s="90"/>
      <c r="C33" s="91"/>
      <c r="D33" s="89"/>
      <c r="E33" s="91"/>
      <c r="F33" s="84">
        <v>0</v>
      </c>
      <c r="G33" s="84">
        <v>55</v>
      </c>
      <c r="H33" s="84">
        <f>G33</f>
        <v>55</v>
      </c>
      <c r="I33" s="103" t="s">
        <v>38</v>
      </c>
      <c r="J33" s="107"/>
    </row>
    <row r="34" s="53" customFormat="1" ht="13.5" spans="1:10">
      <c r="A34" s="89"/>
      <c r="B34" s="90"/>
      <c r="C34" s="91"/>
      <c r="D34" s="89"/>
      <c r="E34" s="91"/>
      <c r="F34" s="84">
        <v>1760</v>
      </c>
      <c r="G34" s="84">
        <v>0</v>
      </c>
      <c r="H34" s="84">
        <f>F34</f>
        <v>1760</v>
      </c>
      <c r="I34" s="103" t="s">
        <v>39</v>
      </c>
      <c r="J34" s="107"/>
    </row>
    <row r="35" s="53" customFormat="1" ht="13.5" spans="1:10">
      <c r="A35" s="92"/>
      <c r="B35" s="93"/>
      <c r="C35" s="86"/>
      <c r="D35" s="82"/>
      <c r="E35" s="87"/>
      <c r="F35" s="86">
        <v>4450</v>
      </c>
      <c r="G35" s="86">
        <v>0</v>
      </c>
      <c r="H35" s="86">
        <v>4450</v>
      </c>
      <c r="I35" s="103" t="s">
        <v>40</v>
      </c>
      <c r="J35" s="108"/>
    </row>
    <row r="36" s="53" customFormat="1" ht="13.5" spans="1:10">
      <c r="A36" s="89"/>
      <c r="B36" s="90"/>
      <c r="C36" s="86"/>
      <c r="D36" s="82"/>
      <c r="E36" s="87"/>
      <c r="F36" s="86">
        <v>992</v>
      </c>
      <c r="G36" s="86">
        <v>0</v>
      </c>
      <c r="H36" s="86">
        <v>992</v>
      </c>
      <c r="I36" s="103" t="s">
        <v>41</v>
      </c>
      <c r="J36" s="109"/>
    </row>
    <row r="37" s="53" customFormat="1" ht="13.5" spans="1:10">
      <c r="A37" s="89"/>
      <c r="B37" s="90"/>
      <c r="C37" s="86"/>
      <c r="D37" s="82"/>
      <c r="E37" s="87"/>
      <c r="F37" s="86">
        <v>0</v>
      </c>
      <c r="G37" s="86">
        <v>180</v>
      </c>
      <c r="H37" s="86">
        <v>180</v>
      </c>
      <c r="I37" s="103" t="s">
        <v>42</v>
      </c>
      <c r="J37" s="109"/>
    </row>
    <row r="38" s="53" customFormat="1" ht="13.5" spans="1:10">
      <c r="A38" s="89"/>
      <c r="B38" s="90"/>
      <c r="C38" s="86"/>
      <c r="D38" s="82"/>
      <c r="E38" s="87"/>
      <c r="F38" s="86">
        <v>0</v>
      </c>
      <c r="G38" s="86">
        <v>28</v>
      </c>
      <c r="H38" s="86">
        <v>28</v>
      </c>
      <c r="I38" s="103" t="s">
        <v>43</v>
      </c>
      <c r="J38" s="109"/>
    </row>
    <row r="39" s="53" customFormat="1" ht="13.5" spans="1:10">
      <c r="A39" s="89"/>
      <c r="B39" s="90"/>
      <c r="C39" s="86"/>
      <c r="D39" s="82"/>
      <c r="E39" s="87"/>
      <c r="F39" s="86">
        <v>0</v>
      </c>
      <c r="G39" s="86">
        <v>27</v>
      </c>
      <c r="H39" s="86">
        <v>27</v>
      </c>
      <c r="I39" s="103" t="s">
        <v>44</v>
      </c>
      <c r="J39" s="109"/>
    </row>
    <row r="40" s="53" customFormat="1" ht="13.5" spans="1:10">
      <c r="A40" s="89"/>
      <c r="B40" s="90"/>
      <c r="C40" s="86"/>
      <c r="D40" s="82"/>
      <c r="E40" s="87"/>
      <c r="F40" s="86">
        <v>0</v>
      </c>
      <c r="G40" s="86">
        <v>47</v>
      </c>
      <c r="H40" s="86">
        <v>47</v>
      </c>
      <c r="I40" s="103" t="s">
        <v>45</v>
      </c>
      <c r="J40" s="109"/>
    </row>
    <row r="41" s="53" customFormat="1" ht="13.5" spans="1:10">
      <c r="A41" s="89"/>
      <c r="B41" s="90"/>
      <c r="C41" s="86"/>
      <c r="D41" s="82"/>
      <c r="E41" s="87"/>
      <c r="F41" s="86">
        <v>0</v>
      </c>
      <c r="G41" s="86">
        <v>117</v>
      </c>
      <c r="H41" s="86">
        <v>117</v>
      </c>
      <c r="I41" s="103" t="s">
        <v>45</v>
      </c>
      <c r="J41" s="109"/>
    </row>
    <row r="42" s="53" customFormat="1" ht="13.5" spans="1:10">
      <c r="A42" s="89"/>
      <c r="B42" s="90"/>
      <c r="C42" s="86"/>
      <c r="D42" s="82"/>
      <c r="E42" s="87"/>
      <c r="F42" s="86">
        <v>0</v>
      </c>
      <c r="G42" s="86">
        <v>46.8</v>
      </c>
      <c r="H42" s="86">
        <v>46.8</v>
      </c>
      <c r="I42" s="103" t="s">
        <v>46</v>
      </c>
      <c r="J42" s="109"/>
    </row>
    <row r="43" s="53" customFormat="1" ht="13.5" spans="1:10">
      <c r="A43" s="89"/>
      <c r="B43" s="90"/>
      <c r="C43" s="86"/>
      <c r="D43" s="82"/>
      <c r="E43" s="87"/>
      <c r="F43" s="86">
        <v>0</v>
      </c>
      <c r="G43" s="86">
        <v>20</v>
      </c>
      <c r="H43" s="86">
        <v>20</v>
      </c>
      <c r="I43" s="103" t="s">
        <v>47</v>
      </c>
      <c r="J43" s="109"/>
    </row>
    <row r="44" s="53" customFormat="1" ht="13.5" spans="1:10">
      <c r="A44" s="89"/>
      <c r="B44" s="90"/>
      <c r="C44" s="86"/>
      <c r="D44" s="82"/>
      <c r="E44" s="87"/>
      <c r="F44" s="86">
        <v>70</v>
      </c>
      <c r="G44" s="86">
        <v>0</v>
      </c>
      <c r="H44" s="86">
        <v>70</v>
      </c>
      <c r="I44" s="103" t="s">
        <v>48</v>
      </c>
      <c r="J44" s="109"/>
    </row>
    <row r="45" s="53" customFormat="1" ht="13.5" spans="1:10">
      <c r="A45" s="89"/>
      <c r="B45" s="90"/>
      <c r="C45" s="86"/>
      <c r="D45" s="82"/>
      <c r="E45" s="87"/>
      <c r="F45" s="86">
        <v>1000</v>
      </c>
      <c r="G45" s="86">
        <v>0</v>
      </c>
      <c r="H45" s="86">
        <v>1000</v>
      </c>
      <c r="I45" s="103" t="s">
        <v>49</v>
      </c>
      <c r="J45" s="109"/>
    </row>
    <row r="46" s="53" customFormat="1" ht="13.5" spans="1:10">
      <c r="A46" s="89"/>
      <c r="B46" s="90"/>
      <c r="C46" s="86"/>
      <c r="D46" s="82"/>
      <c r="E46" s="87"/>
      <c r="F46" s="86">
        <v>2040</v>
      </c>
      <c r="G46" s="86">
        <v>0</v>
      </c>
      <c r="H46" s="86">
        <v>2040</v>
      </c>
      <c r="I46" s="103" t="s">
        <v>50</v>
      </c>
      <c r="J46" s="109"/>
    </row>
    <row r="47" s="53" customFormat="1" ht="13.5" spans="1:10">
      <c r="A47" s="89"/>
      <c r="B47" s="90"/>
      <c r="C47" s="86"/>
      <c r="D47" s="82"/>
      <c r="E47" s="87"/>
      <c r="F47" s="86">
        <v>68.98</v>
      </c>
      <c r="G47" s="86">
        <v>0</v>
      </c>
      <c r="H47" s="86">
        <v>68.98</v>
      </c>
      <c r="I47" s="103" t="s">
        <v>51</v>
      </c>
      <c r="J47" s="109"/>
    </row>
    <row r="48" s="53" customFormat="1" ht="13.5" spans="1:10">
      <c r="A48" s="89"/>
      <c r="B48" s="90"/>
      <c r="C48" s="86"/>
      <c r="D48" s="82"/>
      <c r="E48" s="87"/>
      <c r="F48" s="86">
        <v>34</v>
      </c>
      <c r="G48" s="86">
        <v>0</v>
      </c>
      <c r="H48" s="86">
        <v>34</v>
      </c>
      <c r="I48" s="103" t="s">
        <v>52</v>
      </c>
      <c r="J48" s="109"/>
    </row>
    <row r="49" s="53" customFormat="1" ht="13.5" spans="1:10">
      <c r="A49" s="89"/>
      <c r="B49" s="90"/>
      <c r="C49" s="86"/>
      <c r="D49" s="82"/>
      <c r="E49" s="87"/>
      <c r="F49" s="86">
        <v>21.98</v>
      </c>
      <c r="G49" s="86">
        <v>0</v>
      </c>
      <c r="H49" s="86">
        <v>21.98</v>
      </c>
      <c r="I49" s="103" t="s">
        <v>53</v>
      </c>
      <c r="J49" s="109"/>
    </row>
    <row r="50" s="53" customFormat="1" ht="13.5" spans="1:10">
      <c r="A50" s="89"/>
      <c r="B50" s="90"/>
      <c r="C50" s="86"/>
      <c r="D50" s="82"/>
      <c r="E50" s="87"/>
      <c r="F50" s="86">
        <v>330</v>
      </c>
      <c r="G50" s="86">
        <v>0</v>
      </c>
      <c r="H50" s="86">
        <v>330</v>
      </c>
      <c r="I50" s="103" t="s">
        <v>54</v>
      </c>
      <c r="J50" s="109"/>
    </row>
    <row r="51" s="53" customFormat="1" ht="13.5" spans="1:10">
      <c r="A51" s="89"/>
      <c r="B51" s="90"/>
      <c r="C51" s="86"/>
      <c r="D51" s="82"/>
      <c r="E51" s="87"/>
      <c r="F51" s="86">
        <v>644.98</v>
      </c>
      <c r="G51" s="86">
        <v>0</v>
      </c>
      <c r="H51" s="86">
        <v>644.98</v>
      </c>
      <c r="I51" s="103" t="s">
        <v>55</v>
      </c>
      <c r="J51" s="109"/>
    </row>
    <row r="52" s="53" customFormat="1" ht="13.5" spans="1:10">
      <c r="A52" s="89"/>
      <c r="B52" s="90"/>
      <c r="C52" s="86"/>
      <c r="D52" s="82"/>
      <c r="E52" s="87"/>
      <c r="F52" s="86">
        <v>10.99</v>
      </c>
      <c r="G52" s="86">
        <v>0</v>
      </c>
      <c r="H52" s="86">
        <v>10.99</v>
      </c>
      <c r="I52" s="103" t="s">
        <v>56</v>
      </c>
      <c r="J52" s="109"/>
    </row>
    <row r="53" s="53" customFormat="1" ht="13.5" spans="1:10">
      <c r="A53" s="89"/>
      <c r="B53" s="90"/>
      <c r="C53" s="86"/>
      <c r="D53" s="82"/>
      <c r="E53" s="87"/>
      <c r="F53" s="86">
        <v>323.1</v>
      </c>
      <c r="G53" s="86">
        <v>0</v>
      </c>
      <c r="H53" s="86">
        <v>323.1</v>
      </c>
      <c r="I53" s="103" t="s">
        <v>57</v>
      </c>
      <c r="J53" s="109"/>
    </row>
    <row r="54" s="53" customFormat="1" ht="13.5" spans="1:10">
      <c r="A54" s="89"/>
      <c r="B54" s="90"/>
      <c r="C54" s="86"/>
      <c r="D54" s="82"/>
      <c r="E54" s="87"/>
      <c r="F54" s="86">
        <v>44.1</v>
      </c>
      <c r="G54" s="86">
        <v>0</v>
      </c>
      <c r="H54" s="86">
        <v>44.1</v>
      </c>
      <c r="I54" s="103" t="s">
        <v>53</v>
      </c>
      <c r="J54" s="109"/>
    </row>
    <row r="55" s="53" customFormat="1" ht="13.5" spans="1:10">
      <c r="A55" s="89"/>
      <c r="B55" s="90"/>
      <c r="C55" s="86"/>
      <c r="D55" s="82"/>
      <c r="E55" s="87"/>
      <c r="F55" s="86">
        <v>418</v>
      </c>
      <c r="G55" s="86">
        <v>0</v>
      </c>
      <c r="H55" s="86">
        <v>418</v>
      </c>
      <c r="I55" s="103" t="s">
        <v>58</v>
      </c>
      <c r="J55" s="109"/>
    </row>
    <row r="56" s="53" customFormat="1" ht="13.5" spans="1:10">
      <c r="A56" s="89"/>
      <c r="B56" s="90"/>
      <c r="C56" s="86"/>
      <c r="D56" s="82"/>
      <c r="E56" s="87"/>
      <c r="F56" s="86">
        <v>91</v>
      </c>
      <c r="G56" s="86">
        <v>0</v>
      </c>
      <c r="H56" s="86">
        <v>91</v>
      </c>
      <c r="I56" s="103" t="s">
        <v>59</v>
      </c>
      <c r="J56" s="109"/>
    </row>
    <row r="57" s="53" customFormat="1" ht="13.5" spans="1:10">
      <c r="A57" s="89"/>
      <c r="B57" s="90"/>
      <c r="C57" s="86"/>
      <c r="D57" s="82"/>
      <c r="E57" s="87"/>
      <c r="F57" s="86">
        <v>25</v>
      </c>
      <c r="G57" s="86">
        <v>0</v>
      </c>
      <c r="H57" s="86">
        <v>25</v>
      </c>
      <c r="I57" s="103" t="s">
        <v>60</v>
      </c>
      <c r="J57" s="109"/>
    </row>
    <row r="58" s="53" customFormat="1" ht="27" spans="1:10">
      <c r="A58" s="89"/>
      <c r="B58" s="90"/>
      <c r="C58" s="86"/>
      <c r="D58" s="82"/>
      <c r="E58" s="87"/>
      <c r="F58" s="86">
        <v>283.36</v>
      </c>
      <c r="G58" s="86">
        <v>0</v>
      </c>
      <c r="H58" s="86">
        <v>283.36</v>
      </c>
      <c r="I58" s="110" t="s">
        <v>61</v>
      </c>
      <c r="J58" s="109"/>
    </row>
    <row r="59" s="53" customFormat="1" ht="13.5" spans="1:10">
      <c r="A59" s="89"/>
      <c r="B59" s="90"/>
      <c r="C59" s="86"/>
      <c r="D59" s="82"/>
      <c r="E59" s="87"/>
      <c r="F59" s="86">
        <v>109</v>
      </c>
      <c r="G59" s="86">
        <v>0</v>
      </c>
      <c r="H59" s="86">
        <v>109</v>
      </c>
      <c r="I59" s="103" t="s">
        <v>62</v>
      </c>
      <c r="J59" s="109"/>
    </row>
    <row r="60" s="53" customFormat="1" ht="13.5" spans="1:10">
      <c r="A60" s="89"/>
      <c r="B60" s="90"/>
      <c r="C60" s="86"/>
      <c r="D60" s="82"/>
      <c r="E60" s="87"/>
      <c r="F60" s="86">
        <v>0</v>
      </c>
      <c r="G60" s="86">
        <v>620</v>
      </c>
      <c r="H60" s="86">
        <v>620</v>
      </c>
      <c r="I60" s="103" t="s">
        <v>63</v>
      </c>
      <c r="J60" s="109"/>
    </row>
    <row r="61" s="53" customFormat="1" ht="13.5" spans="1:10">
      <c r="A61" s="89"/>
      <c r="B61" s="90"/>
      <c r="C61" s="91"/>
      <c r="D61" s="89"/>
      <c r="E61" s="91"/>
      <c r="F61" s="84">
        <v>4300</v>
      </c>
      <c r="G61" s="84">
        <v>0</v>
      </c>
      <c r="H61" s="84">
        <f>F61</f>
        <v>4300</v>
      </c>
      <c r="I61" s="103" t="s">
        <v>64</v>
      </c>
      <c r="J61" s="107"/>
    </row>
    <row r="62" s="53" customFormat="1" ht="13.5" spans="1:10">
      <c r="A62" s="89"/>
      <c r="B62" s="90"/>
      <c r="C62" s="91"/>
      <c r="D62" s="89"/>
      <c r="E62" s="91"/>
      <c r="F62" s="84">
        <v>188</v>
      </c>
      <c r="G62" s="84">
        <v>0</v>
      </c>
      <c r="H62" s="84">
        <f t="shared" ref="H62:H71" si="4">F62</f>
        <v>188</v>
      </c>
      <c r="I62" s="103" t="s">
        <v>65</v>
      </c>
      <c r="J62" s="107"/>
    </row>
    <row r="63" s="53" customFormat="1" ht="13.5" spans="1:10">
      <c r="A63" s="89"/>
      <c r="B63" s="90"/>
      <c r="C63" s="91"/>
      <c r="D63" s="89"/>
      <c r="E63" s="91"/>
      <c r="F63" s="84">
        <v>176</v>
      </c>
      <c r="G63" s="84">
        <v>0</v>
      </c>
      <c r="H63" s="84">
        <f t="shared" si="4"/>
        <v>176</v>
      </c>
      <c r="I63" s="103" t="s">
        <v>66</v>
      </c>
      <c r="J63" s="107"/>
    </row>
    <row r="64" s="53" customFormat="1" ht="13.5" spans="1:10">
      <c r="A64" s="89"/>
      <c r="B64" s="90"/>
      <c r="C64" s="91"/>
      <c r="D64" s="89"/>
      <c r="E64" s="91"/>
      <c r="F64" s="84">
        <v>143.7</v>
      </c>
      <c r="G64" s="84">
        <v>0</v>
      </c>
      <c r="H64" s="84">
        <f t="shared" si="4"/>
        <v>143.7</v>
      </c>
      <c r="I64" s="103" t="s">
        <v>67</v>
      </c>
      <c r="J64" s="107"/>
    </row>
    <row r="65" s="53" customFormat="1" ht="13.5" spans="1:10">
      <c r="A65" s="89"/>
      <c r="B65" s="90"/>
      <c r="C65" s="91"/>
      <c r="D65" s="89"/>
      <c r="E65" s="91"/>
      <c r="F65" s="84">
        <v>225</v>
      </c>
      <c r="G65" s="84">
        <v>0</v>
      </c>
      <c r="H65" s="84">
        <f t="shared" si="4"/>
        <v>225</v>
      </c>
      <c r="I65" s="103" t="s">
        <v>68</v>
      </c>
      <c r="J65" s="107"/>
    </row>
    <row r="66" s="53" customFormat="1" ht="13.5" spans="1:10">
      <c r="A66" s="89"/>
      <c r="B66" s="90"/>
      <c r="C66" s="91"/>
      <c r="D66" s="89"/>
      <c r="E66" s="91"/>
      <c r="F66" s="84">
        <v>108</v>
      </c>
      <c r="G66" s="84">
        <v>0</v>
      </c>
      <c r="H66" s="84">
        <f t="shared" si="4"/>
        <v>108</v>
      </c>
      <c r="I66" s="103" t="s">
        <v>69</v>
      </c>
      <c r="J66" s="107"/>
    </row>
    <row r="67" s="53" customFormat="1" ht="13.5" spans="1:10">
      <c r="A67" s="89"/>
      <c r="B67" s="90"/>
      <c r="C67" s="91"/>
      <c r="D67" s="89"/>
      <c r="E67" s="91"/>
      <c r="F67" s="84">
        <v>1200</v>
      </c>
      <c r="G67" s="84">
        <v>0</v>
      </c>
      <c r="H67" s="84">
        <f t="shared" si="4"/>
        <v>1200</v>
      </c>
      <c r="I67" s="103" t="s">
        <v>70</v>
      </c>
      <c r="J67" s="107"/>
    </row>
    <row r="68" s="53" customFormat="1" ht="13.5" spans="1:10">
      <c r="A68" s="89"/>
      <c r="B68" s="90"/>
      <c r="C68" s="91"/>
      <c r="D68" s="89"/>
      <c r="E68" s="91"/>
      <c r="F68" s="84">
        <v>182</v>
      </c>
      <c r="G68" s="84">
        <v>0</v>
      </c>
      <c r="H68" s="84">
        <f t="shared" si="4"/>
        <v>182</v>
      </c>
      <c r="I68" s="103" t="s">
        <v>71</v>
      </c>
      <c r="J68" s="107"/>
    </row>
    <row r="69" s="53" customFormat="1" ht="13.5" spans="1:10">
      <c r="A69" s="89"/>
      <c r="B69" s="90"/>
      <c r="C69" s="91"/>
      <c r="D69" s="89"/>
      <c r="E69" s="91"/>
      <c r="F69" s="84">
        <v>1080</v>
      </c>
      <c r="G69" s="84">
        <v>0</v>
      </c>
      <c r="H69" s="84">
        <f t="shared" si="4"/>
        <v>1080</v>
      </c>
      <c r="I69" s="103" t="s">
        <v>72</v>
      </c>
      <c r="J69" s="107"/>
    </row>
    <row r="70" s="53" customFormat="1" ht="13.5" spans="1:10">
      <c r="A70" s="89"/>
      <c r="B70" s="90"/>
      <c r="C70" s="91"/>
      <c r="D70" s="89"/>
      <c r="E70" s="91"/>
      <c r="F70" s="84">
        <v>79</v>
      </c>
      <c r="G70" s="84">
        <v>0</v>
      </c>
      <c r="H70" s="84">
        <f t="shared" si="4"/>
        <v>79</v>
      </c>
      <c r="I70" s="103" t="s">
        <v>73</v>
      </c>
      <c r="J70" s="107"/>
    </row>
    <row r="71" s="53" customFormat="1" ht="13.5" spans="1:10">
      <c r="A71" s="89"/>
      <c r="B71" s="90"/>
      <c r="C71" s="91"/>
      <c r="D71" s="89"/>
      <c r="E71" s="91"/>
      <c r="F71" s="84">
        <v>91</v>
      </c>
      <c r="G71" s="84">
        <v>0</v>
      </c>
      <c r="H71" s="84">
        <f t="shared" si="4"/>
        <v>91</v>
      </c>
      <c r="I71" s="103" t="s">
        <v>73</v>
      </c>
      <c r="J71" s="107"/>
    </row>
    <row r="72" s="52" customFormat="1" ht="16.5" spans="1:10">
      <c r="A72" s="71"/>
      <c r="B72" s="72" t="s">
        <v>74</v>
      </c>
      <c r="C72" s="73">
        <f>SUM(C30)</f>
        <v>12000</v>
      </c>
      <c r="D72" s="73">
        <f>SUM(D30)</f>
        <v>1</v>
      </c>
      <c r="E72" s="73">
        <f>SUM(E30)</f>
        <v>12000</v>
      </c>
      <c r="F72" s="73">
        <f>SUM(F30:F71)</f>
        <v>22169.19</v>
      </c>
      <c r="G72" s="73">
        <f>SUM(G30:G71)</f>
        <v>1200.8</v>
      </c>
      <c r="H72" s="73">
        <f>SUM(H30:H71)</f>
        <v>23369.99</v>
      </c>
      <c r="I72" s="98"/>
      <c r="J72" s="99"/>
    </row>
    <row r="73" ht="13.5" spans="1:10">
      <c r="A73" s="67">
        <v>6</v>
      </c>
      <c r="B73" s="68" t="s">
        <v>75</v>
      </c>
      <c r="C73" s="69">
        <v>0</v>
      </c>
      <c r="D73" s="70"/>
      <c r="E73" s="69">
        <f>C73*D73</f>
        <v>0</v>
      </c>
      <c r="F73" s="69">
        <v>0</v>
      </c>
      <c r="G73" s="69">
        <v>0</v>
      </c>
      <c r="H73" s="69">
        <f>F73+G73</f>
        <v>0</v>
      </c>
      <c r="I73" s="95"/>
      <c r="J73" s="96" t="s">
        <v>76</v>
      </c>
    </row>
    <row r="74" ht="13.5" spans="1:10">
      <c r="A74" s="67"/>
      <c r="B74" s="68"/>
      <c r="C74" s="69"/>
      <c r="D74" s="70"/>
      <c r="E74" s="69"/>
      <c r="F74" s="69">
        <v>0</v>
      </c>
      <c r="G74" s="69">
        <v>0</v>
      </c>
      <c r="H74" s="69">
        <f>F74+G74</f>
        <v>0</v>
      </c>
      <c r="I74" s="95"/>
      <c r="J74" s="101"/>
    </row>
    <row r="75" ht="13.5" spans="1:10">
      <c r="A75" s="67"/>
      <c r="B75" s="68"/>
      <c r="C75" s="69"/>
      <c r="D75" s="70"/>
      <c r="E75" s="69"/>
      <c r="F75" s="69">
        <v>0</v>
      </c>
      <c r="G75" s="69">
        <v>0</v>
      </c>
      <c r="H75" s="69">
        <f>F75+G75</f>
        <v>0</v>
      </c>
      <c r="I75" s="95"/>
      <c r="J75" s="101"/>
    </row>
    <row r="76" ht="13.5" spans="1:10">
      <c r="A76" s="67"/>
      <c r="B76" s="68"/>
      <c r="C76" s="69"/>
      <c r="D76" s="70"/>
      <c r="E76" s="69"/>
      <c r="F76" s="69">
        <v>0</v>
      </c>
      <c r="G76" s="69">
        <v>0</v>
      </c>
      <c r="H76" s="69">
        <f>F76+G76</f>
        <v>0</v>
      </c>
      <c r="I76" s="95"/>
      <c r="J76" s="101"/>
    </row>
    <row r="77" s="52" customFormat="1" ht="16.5" spans="1:10">
      <c r="A77" s="71"/>
      <c r="B77" s="72" t="s">
        <v>77</v>
      </c>
      <c r="C77" s="73">
        <f>SUM(C73)</f>
        <v>0</v>
      </c>
      <c r="D77" s="73">
        <f t="shared" ref="D77:E77" si="5">SUM(D73)</f>
        <v>0</v>
      </c>
      <c r="E77" s="73">
        <f t="shared" si="5"/>
        <v>0</v>
      </c>
      <c r="F77" s="73">
        <f>SUM(F73:F76)</f>
        <v>0</v>
      </c>
      <c r="G77" s="73">
        <f t="shared" ref="G77:H77" si="6">SUM(G73:G76)</f>
        <v>0</v>
      </c>
      <c r="H77" s="73">
        <f t="shared" si="6"/>
        <v>0</v>
      </c>
      <c r="I77" s="98"/>
      <c r="J77" s="102"/>
    </row>
    <row r="78" ht="13.5" spans="1:10">
      <c r="A78" s="67">
        <v>7</v>
      </c>
      <c r="B78" s="68" t="s">
        <v>78</v>
      </c>
      <c r="C78" s="69">
        <v>0</v>
      </c>
      <c r="D78" s="70">
        <v>1</v>
      </c>
      <c r="E78" s="69">
        <f>C78*D78</f>
        <v>0</v>
      </c>
      <c r="F78" s="69">
        <v>0</v>
      </c>
      <c r="G78" s="69">
        <v>0</v>
      </c>
      <c r="H78" s="69">
        <f>F78+G78</f>
        <v>0</v>
      </c>
      <c r="I78" s="95"/>
      <c r="J78" s="124"/>
    </row>
    <row r="79" ht="13.5" spans="1:10">
      <c r="A79" s="67"/>
      <c r="B79" s="68"/>
      <c r="C79" s="69"/>
      <c r="D79" s="70"/>
      <c r="E79" s="69"/>
      <c r="F79" s="69">
        <v>0</v>
      </c>
      <c r="G79" s="69">
        <v>0</v>
      </c>
      <c r="H79" s="69">
        <f t="shared" ref="H79:H91" si="7">F79+G79</f>
        <v>0</v>
      </c>
      <c r="I79" s="95"/>
      <c r="J79" s="125"/>
    </row>
    <row r="80" ht="13.5" spans="1:10">
      <c r="A80" s="67"/>
      <c r="B80" s="68"/>
      <c r="C80" s="69"/>
      <c r="D80" s="70"/>
      <c r="E80" s="69"/>
      <c r="F80" s="69">
        <v>0</v>
      </c>
      <c r="G80" s="69">
        <v>0</v>
      </c>
      <c r="H80" s="69">
        <f t="shared" si="7"/>
        <v>0</v>
      </c>
      <c r="I80" s="95"/>
      <c r="J80" s="125"/>
    </row>
    <row r="81" s="52" customFormat="1" ht="16.5" spans="1:10">
      <c r="A81" s="71"/>
      <c r="B81" s="72" t="s">
        <v>79</v>
      </c>
      <c r="C81" s="73">
        <f>SUM(C78)</f>
        <v>0</v>
      </c>
      <c r="D81" s="73">
        <f t="shared" ref="D81:E81" si="8">SUM(D78)</f>
        <v>1</v>
      </c>
      <c r="E81" s="73">
        <f t="shared" si="8"/>
        <v>0</v>
      </c>
      <c r="F81" s="73">
        <f>SUM(F78:F80)</f>
        <v>0</v>
      </c>
      <c r="G81" s="73">
        <f>SUM(G78:G80)</f>
        <v>0</v>
      </c>
      <c r="H81" s="73">
        <f>SUM(H78:H80)</f>
        <v>0</v>
      </c>
      <c r="I81" s="98"/>
      <c r="J81" s="126"/>
    </row>
    <row r="82" ht="13.5" spans="1:10">
      <c r="A82" s="67">
        <v>8</v>
      </c>
      <c r="B82" s="68" t="s">
        <v>80</v>
      </c>
      <c r="C82" s="69">
        <v>0</v>
      </c>
      <c r="D82" s="70"/>
      <c r="E82" s="69">
        <f t="shared" ref="E79:E89" si="9">C82*D82</f>
        <v>0</v>
      </c>
      <c r="F82" s="69">
        <v>0</v>
      </c>
      <c r="G82" s="69">
        <v>0</v>
      </c>
      <c r="H82" s="69">
        <f t="shared" si="7"/>
        <v>0</v>
      </c>
      <c r="I82" s="95"/>
      <c r="J82" s="100" t="s">
        <v>81</v>
      </c>
    </row>
    <row r="83" ht="13.5" spans="1:10">
      <c r="A83" s="67"/>
      <c r="B83" s="68"/>
      <c r="C83" s="69"/>
      <c r="D83" s="70"/>
      <c r="E83" s="69"/>
      <c r="F83" s="69">
        <v>0</v>
      </c>
      <c r="G83" s="69">
        <v>0</v>
      </c>
      <c r="H83" s="69">
        <f t="shared" si="7"/>
        <v>0</v>
      </c>
      <c r="I83" s="95"/>
      <c r="J83" s="101"/>
    </row>
    <row r="84" s="52" customFormat="1" ht="16.5" spans="1:10">
      <c r="A84" s="71"/>
      <c r="B84" s="72" t="s">
        <v>82</v>
      </c>
      <c r="C84" s="73">
        <f>SUM(C82)</f>
        <v>0</v>
      </c>
      <c r="D84" s="73">
        <f t="shared" ref="D84:E84" si="10">SUM(D82)</f>
        <v>0</v>
      </c>
      <c r="E84" s="73">
        <f t="shared" si="10"/>
        <v>0</v>
      </c>
      <c r="F84" s="73">
        <f>SUM(F82:F83)</f>
        <v>0</v>
      </c>
      <c r="G84" s="73">
        <f t="shared" ref="G84:H84" si="11">SUM(G82:G83)</f>
        <v>0</v>
      </c>
      <c r="H84" s="73">
        <f t="shared" si="11"/>
        <v>0</v>
      </c>
      <c r="I84" s="98"/>
      <c r="J84" s="102"/>
    </row>
    <row r="85" ht="13.5" spans="1:10">
      <c r="A85" s="67">
        <v>9</v>
      </c>
      <c r="B85" s="68" t="s">
        <v>83</v>
      </c>
      <c r="C85" s="69">
        <v>0</v>
      </c>
      <c r="D85" s="70"/>
      <c r="E85" s="69">
        <f t="shared" si="9"/>
        <v>0</v>
      </c>
      <c r="F85" s="69">
        <v>0</v>
      </c>
      <c r="G85" s="69">
        <v>0</v>
      </c>
      <c r="H85" s="69">
        <f t="shared" si="7"/>
        <v>0</v>
      </c>
      <c r="I85" s="95"/>
      <c r="J85" s="96" t="s">
        <v>84</v>
      </c>
    </row>
    <row r="86" ht="13.5" spans="1:10">
      <c r="A86" s="67"/>
      <c r="B86" s="68"/>
      <c r="C86" s="69"/>
      <c r="D86" s="70"/>
      <c r="E86" s="69"/>
      <c r="F86" s="69">
        <v>0</v>
      </c>
      <c r="G86" s="69">
        <v>0</v>
      </c>
      <c r="H86" s="69">
        <f t="shared" si="7"/>
        <v>0</v>
      </c>
      <c r="I86" s="95"/>
      <c r="J86" s="97"/>
    </row>
    <row r="87" ht="13.5" spans="1:10">
      <c r="A87" s="67"/>
      <c r="B87" s="68"/>
      <c r="C87" s="69"/>
      <c r="D87" s="70"/>
      <c r="E87" s="69"/>
      <c r="F87" s="69">
        <v>0</v>
      </c>
      <c r="G87" s="69">
        <v>0</v>
      </c>
      <c r="H87" s="69">
        <f t="shared" si="7"/>
        <v>0</v>
      </c>
      <c r="I87" s="95"/>
      <c r="J87" s="97"/>
    </row>
    <row r="88" s="52" customFormat="1" ht="16.5" spans="1:10">
      <c r="A88" s="71"/>
      <c r="B88" s="72" t="s">
        <v>85</v>
      </c>
      <c r="C88" s="73">
        <f>SUM(C85)</f>
        <v>0</v>
      </c>
      <c r="D88" s="73">
        <f t="shared" ref="D88:E88" si="12">SUM(D85)</f>
        <v>0</v>
      </c>
      <c r="E88" s="73">
        <f t="shared" si="12"/>
        <v>0</v>
      </c>
      <c r="F88" s="73">
        <f>SUM(F85:F87)</f>
        <v>0</v>
      </c>
      <c r="G88" s="73">
        <f t="shared" ref="G88:H88" si="13">SUM(G85:G87)</f>
        <v>0</v>
      </c>
      <c r="H88" s="73">
        <f t="shared" si="13"/>
        <v>0</v>
      </c>
      <c r="I88" s="98"/>
      <c r="J88" s="99"/>
    </row>
    <row r="89" ht="14.25" spans="1:10">
      <c r="A89" s="74">
        <v>10</v>
      </c>
      <c r="B89" s="68" t="s">
        <v>86</v>
      </c>
      <c r="C89" s="69">
        <v>0</v>
      </c>
      <c r="D89" s="70">
        <v>1</v>
      </c>
      <c r="E89" s="69">
        <f t="shared" si="9"/>
        <v>0</v>
      </c>
      <c r="F89" s="111">
        <v>0</v>
      </c>
      <c r="G89" s="111">
        <v>0</v>
      </c>
      <c r="H89" s="111">
        <f t="shared" si="7"/>
        <v>0</v>
      </c>
      <c r="I89" s="44"/>
      <c r="J89" s="124"/>
    </row>
    <row r="90" ht="14.25" spans="1:10">
      <c r="A90" s="112"/>
      <c r="B90" s="68"/>
      <c r="C90" s="69"/>
      <c r="D90" s="70"/>
      <c r="E90" s="69"/>
      <c r="F90" s="111">
        <v>0</v>
      </c>
      <c r="G90" s="111">
        <v>0</v>
      </c>
      <c r="H90" s="111">
        <f t="shared" si="7"/>
        <v>0</v>
      </c>
      <c r="I90" s="44"/>
      <c r="J90" s="125"/>
    </row>
    <row r="91" ht="14.25" spans="1:10">
      <c r="A91" s="112"/>
      <c r="B91" s="68"/>
      <c r="C91" s="69"/>
      <c r="D91" s="70"/>
      <c r="E91" s="69"/>
      <c r="F91" s="111">
        <v>0</v>
      </c>
      <c r="G91" s="111">
        <v>0</v>
      </c>
      <c r="H91" s="111">
        <f t="shared" si="7"/>
        <v>0</v>
      </c>
      <c r="I91" s="44"/>
      <c r="J91" s="125"/>
    </row>
    <row r="92" s="52" customFormat="1" ht="16.5" spans="1:10">
      <c r="A92" s="71"/>
      <c r="B92" s="72" t="s">
        <v>87</v>
      </c>
      <c r="C92" s="73">
        <f>SUM(C89)</f>
        <v>0</v>
      </c>
      <c r="D92" s="73">
        <f>SUM(D89)</f>
        <v>1</v>
      </c>
      <c r="E92" s="73">
        <f>SUM(E89)</f>
        <v>0</v>
      </c>
      <c r="F92" s="73">
        <f>SUM(F89:F91)</f>
        <v>0</v>
      </c>
      <c r="G92" s="73">
        <f>SUM(G89:G91)</f>
        <v>0</v>
      </c>
      <c r="H92" s="73">
        <f>SUM(H89:H91)</f>
        <v>0</v>
      </c>
      <c r="I92" s="98"/>
      <c r="J92" s="126"/>
    </row>
    <row r="93" ht="16.5" spans="1:10">
      <c r="A93" s="71"/>
      <c r="B93" s="72" t="s">
        <v>88</v>
      </c>
      <c r="C93" s="73">
        <f>SUM(C92,C88,C84,C81,C77,C72,C29,C21,C16,C13)</f>
        <v>27000</v>
      </c>
      <c r="D93" s="73">
        <v>1</v>
      </c>
      <c r="E93" s="73">
        <f>SUM(E92,E88,E84,E81,E77,E72,E29,E21,E16,E13)</f>
        <v>27000</v>
      </c>
      <c r="F93" s="73">
        <f>SUM(F92,F88,F84,F81,F77,F72,F29,F21,F16,F13)</f>
        <v>25554.77</v>
      </c>
      <c r="G93" s="73">
        <f>SUM(G92,G88,G84,G81,G77,G72,G29,G21,G16,G13)</f>
        <v>1356.8</v>
      </c>
      <c r="H93" s="73">
        <f>SUM(H92,H88,H84,H81,H77,H72,H29,H21,H16,H13)</f>
        <v>26911.57</v>
      </c>
      <c r="I93" s="98"/>
      <c r="J93" s="127"/>
    </row>
    <row r="97" customHeight="1" spans="1:9">
      <c r="A97" s="113" t="s">
        <v>89</v>
      </c>
      <c r="B97" s="114"/>
      <c r="C97" s="115" t="s">
        <v>90</v>
      </c>
      <c r="D97" s="116"/>
      <c r="E97" s="115" t="s">
        <v>91</v>
      </c>
      <c r="F97" s="115"/>
      <c r="G97" s="115" t="s">
        <v>92</v>
      </c>
      <c r="H97" s="115"/>
      <c r="I97" s="128" t="s">
        <v>93</v>
      </c>
    </row>
    <row r="98" customHeight="1" spans="1:9">
      <c r="A98" s="117">
        <f>E93</f>
        <v>27000</v>
      </c>
      <c r="B98" s="118"/>
      <c r="C98" s="118">
        <f>H93</f>
        <v>26911.57</v>
      </c>
      <c r="D98" s="119"/>
      <c r="E98" s="118">
        <f>F93</f>
        <v>25554.77</v>
      </c>
      <c r="F98" s="118"/>
      <c r="G98" s="118">
        <f>G93</f>
        <v>1356.8</v>
      </c>
      <c r="H98" s="118"/>
      <c r="I98" s="129">
        <f>A98-C98</f>
        <v>88.4300000000003</v>
      </c>
    </row>
    <row r="100" customHeight="1" spans="1:9">
      <c r="A100" s="120" t="s">
        <v>94</v>
      </c>
      <c r="B100" s="121"/>
      <c r="C100" s="122" t="s">
        <v>95</v>
      </c>
      <c r="D100" s="123"/>
      <c r="E100" s="120" t="s">
        <v>96</v>
      </c>
      <c r="F100" s="120"/>
      <c r="G100" s="120" t="s">
        <v>97</v>
      </c>
      <c r="H100" s="120"/>
      <c r="I100" s="121"/>
    </row>
  </sheetData>
  <mergeCells count="76">
    <mergeCell ref="C2:H2"/>
    <mergeCell ref="C6:E6"/>
    <mergeCell ref="F6:I6"/>
    <mergeCell ref="A97:B97"/>
    <mergeCell ref="C97:D97"/>
    <mergeCell ref="E97:F97"/>
    <mergeCell ref="G97:H97"/>
    <mergeCell ref="A98:B98"/>
    <mergeCell ref="C98:D98"/>
    <mergeCell ref="E98:F98"/>
    <mergeCell ref="G98:H98"/>
    <mergeCell ref="A6:A7"/>
    <mergeCell ref="A8:A12"/>
    <mergeCell ref="A14:A15"/>
    <mergeCell ref="A17:A20"/>
    <mergeCell ref="A22:A28"/>
    <mergeCell ref="A30:A71"/>
    <mergeCell ref="A73:A76"/>
    <mergeCell ref="A78:A80"/>
    <mergeCell ref="A82:A83"/>
    <mergeCell ref="A85:A87"/>
    <mergeCell ref="A89:A91"/>
    <mergeCell ref="B6:B7"/>
    <mergeCell ref="B8:B12"/>
    <mergeCell ref="B14:B15"/>
    <mergeCell ref="B17:B20"/>
    <mergeCell ref="B22:B28"/>
    <mergeCell ref="B30:B71"/>
    <mergeCell ref="B73:B76"/>
    <mergeCell ref="B78:B80"/>
    <mergeCell ref="B82:B83"/>
    <mergeCell ref="B85:B87"/>
    <mergeCell ref="B89:B91"/>
    <mergeCell ref="C8:C12"/>
    <mergeCell ref="C14:C15"/>
    <mergeCell ref="C17:C20"/>
    <mergeCell ref="C22:C28"/>
    <mergeCell ref="C30:C71"/>
    <mergeCell ref="C73:C76"/>
    <mergeCell ref="C78:C80"/>
    <mergeCell ref="C82:C83"/>
    <mergeCell ref="C85:C87"/>
    <mergeCell ref="C89:C91"/>
    <mergeCell ref="D8:D12"/>
    <mergeCell ref="D14:D15"/>
    <mergeCell ref="D17:D20"/>
    <mergeCell ref="D22:D28"/>
    <mergeCell ref="D30:D71"/>
    <mergeCell ref="D73:D76"/>
    <mergeCell ref="D78:D80"/>
    <mergeCell ref="D82:D83"/>
    <mergeCell ref="D85:D87"/>
    <mergeCell ref="D89:D91"/>
    <mergeCell ref="E8:E12"/>
    <mergeCell ref="E14:E15"/>
    <mergeCell ref="E17:E20"/>
    <mergeCell ref="E22:E28"/>
    <mergeCell ref="E30:E71"/>
    <mergeCell ref="E73:E76"/>
    <mergeCell ref="E78:E80"/>
    <mergeCell ref="E82:E83"/>
    <mergeCell ref="E85:E87"/>
    <mergeCell ref="E89:E91"/>
    <mergeCell ref="J4:J5"/>
    <mergeCell ref="J6:J7"/>
    <mergeCell ref="J8:J13"/>
    <mergeCell ref="J14:J16"/>
    <mergeCell ref="J17:J21"/>
    <mergeCell ref="J22:J29"/>
    <mergeCell ref="J30:J72"/>
    <mergeCell ref="J73:J77"/>
    <mergeCell ref="J78:J81"/>
    <mergeCell ref="J82:J84"/>
    <mergeCell ref="J85:J88"/>
    <mergeCell ref="J89:J92"/>
    <mergeCell ref="H4:I5"/>
  </mergeCells>
  <pageMargins left="0.7" right="0.7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90" zoomScaleNormal="90" topLeftCell="A15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98</v>
      </c>
      <c r="C3" s="2"/>
      <c r="D3" s="2"/>
      <c r="E3" s="2"/>
      <c r="F3" s="2"/>
      <c r="G3" s="2"/>
      <c r="H3" s="2"/>
      <c r="I3" s="2"/>
      <c r="J3" s="2"/>
      <c r="K3" s="2"/>
    </row>
    <row r="4" ht="20.2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25" customHeight="1" spans="2:11">
      <c r="B5" s="4"/>
      <c r="C5" s="5"/>
      <c r="D5" s="6" t="s">
        <v>99</v>
      </c>
      <c r="E5" s="6"/>
      <c r="F5" s="7"/>
      <c r="G5" s="7"/>
      <c r="H5" s="6" t="s">
        <v>100</v>
      </c>
      <c r="I5" s="5"/>
      <c r="J5" s="7" t="s">
        <v>101</v>
      </c>
      <c r="K5" s="35"/>
    </row>
    <row r="6" ht="20.25" customHeight="1" spans="2:11">
      <c r="B6" s="8"/>
      <c r="C6" s="9"/>
      <c r="D6" s="10" t="s">
        <v>102</v>
      </c>
      <c r="E6" s="10"/>
      <c r="F6" s="11" t="s">
        <v>103</v>
      </c>
      <c r="G6" s="11"/>
      <c r="H6" s="10" t="s">
        <v>104</v>
      </c>
      <c r="I6" s="9"/>
      <c r="J6" s="11" t="s">
        <v>105</v>
      </c>
      <c r="K6" s="36"/>
    </row>
    <row r="7" ht="20.25" customHeight="1" spans="2:11">
      <c r="B7" s="8"/>
      <c r="C7" s="9"/>
      <c r="D7" s="10" t="s">
        <v>106</v>
      </c>
      <c r="E7" s="10"/>
      <c r="F7" s="11"/>
      <c r="G7" s="11"/>
      <c r="H7" s="10" t="s">
        <v>107</v>
      </c>
      <c r="I7" s="37"/>
      <c r="J7" s="38"/>
      <c r="K7" s="36"/>
    </row>
    <row r="8" ht="20.25" customHeight="1" spans="2:11">
      <c r="B8" s="12"/>
      <c r="C8" s="13"/>
      <c r="D8" s="14"/>
      <c r="E8" s="14"/>
      <c r="F8" s="15"/>
      <c r="G8" s="15"/>
      <c r="H8" s="14" t="s">
        <v>108</v>
      </c>
      <c r="I8" s="39"/>
      <c r="J8" s="15"/>
      <c r="K8" s="40"/>
    </row>
    <row r="9" ht="20.2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25" customHeight="1" spans="2:11">
      <c r="B10" s="17" t="s">
        <v>3</v>
      </c>
      <c r="C10" s="18"/>
      <c r="D10" s="19" t="s">
        <v>109</v>
      </c>
      <c r="E10" s="19" t="s">
        <v>110</v>
      </c>
      <c r="F10" s="20"/>
      <c r="G10" s="21" t="s">
        <v>111</v>
      </c>
      <c r="H10" s="20" t="s">
        <v>112</v>
      </c>
      <c r="I10" s="19" t="s">
        <v>113</v>
      </c>
      <c r="J10" s="20"/>
      <c r="K10" s="21" t="s">
        <v>114</v>
      </c>
    </row>
    <row r="11" ht="20.25" customHeight="1" spans="2:11">
      <c r="B11" s="22">
        <v>1</v>
      </c>
      <c r="C11" s="23"/>
      <c r="D11" s="24" t="s">
        <v>115</v>
      </c>
      <c r="E11" s="22" t="s">
        <v>116</v>
      </c>
      <c r="F11" s="23"/>
      <c r="G11" s="25">
        <v>0</v>
      </c>
      <c r="H11" s="25">
        <v>0</v>
      </c>
      <c r="I11" s="41">
        <v>0</v>
      </c>
      <c r="J11" s="42"/>
      <c r="K11" s="43" t="s">
        <v>117</v>
      </c>
    </row>
    <row r="12" ht="20.25" customHeight="1" spans="2:11">
      <c r="B12" s="22"/>
      <c r="C12" s="23"/>
      <c r="D12" s="26"/>
      <c r="E12" s="22"/>
      <c r="F12" s="23"/>
      <c r="G12" s="25">
        <v>0</v>
      </c>
      <c r="H12" s="25"/>
      <c r="I12" s="41"/>
      <c r="J12" s="42">
        <f>G12</f>
        <v>0</v>
      </c>
      <c r="K12" s="44"/>
    </row>
    <row r="13" ht="14.25" spans="2:11">
      <c r="B13" s="22">
        <v>2</v>
      </c>
      <c r="C13" s="23"/>
      <c r="D13" s="26"/>
      <c r="E13" s="27" t="s">
        <v>118</v>
      </c>
      <c r="F13" s="27"/>
      <c r="G13" s="25">
        <v>0</v>
      </c>
      <c r="H13" s="25">
        <v>0</v>
      </c>
      <c r="I13" s="41">
        <f>G13</f>
        <v>0</v>
      </c>
      <c r="J13" s="42"/>
      <c r="K13" s="44"/>
    </row>
    <row r="14" ht="14.25" spans="2:11">
      <c r="B14" s="22"/>
      <c r="C14" s="23"/>
      <c r="D14" s="26"/>
      <c r="E14" s="22"/>
      <c r="F14" s="23"/>
      <c r="G14" s="25">
        <v>0</v>
      </c>
      <c r="H14" s="25"/>
      <c r="I14" s="41">
        <f t="shared" ref="I14:I18" si="0">G14</f>
        <v>0</v>
      </c>
      <c r="J14" s="42"/>
      <c r="K14" s="44"/>
    </row>
    <row r="15" ht="14.25" spans="2:11">
      <c r="B15" s="22"/>
      <c r="C15" s="23"/>
      <c r="D15" s="26"/>
      <c r="E15" s="22"/>
      <c r="F15" s="23"/>
      <c r="G15" s="25">
        <v>0</v>
      </c>
      <c r="H15" s="25"/>
      <c r="I15" s="41">
        <f t="shared" si="0"/>
        <v>0</v>
      </c>
      <c r="J15" s="42"/>
      <c r="K15" s="44"/>
    </row>
    <row r="16" ht="14.25" spans="2:11">
      <c r="B16" s="22"/>
      <c r="C16" s="23"/>
      <c r="D16" s="26"/>
      <c r="E16" s="22"/>
      <c r="F16" s="23"/>
      <c r="G16" s="25">
        <v>0</v>
      </c>
      <c r="H16" s="25"/>
      <c r="I16" s="41">
        <f t="shared" si="0"/>
        <v>0</v>
      </c>
      <c r="J16" s="42"/>
      <c r="K16" s="44"/>
    </row>
    <row r="17" ht="14.25" spans="2:11">
      <c r="B17" s="22"/>
      <c r="C17" s="23"/>
      <c r="D17" s="26"/>
      <c r="E17" s="22"/>
      <c r="F17" s="23"/>
      <c r="G17" s="25">
        <v>0</v>
      </c>
      <c r="H17" s="25"/>
      <c r="I17" s="41">
        <f t="shared" si="0"/>
        <v>0</v>
      </c>
      <c r="J17" s="42"/>
      <c r="K17" s="44"/>
    </row>
    <row r="18" ht="14.25" spans="2:11">
      <c r="B18" s="22"/>
      <c r="C18" s="23"/>
      <c r="D18" s="26"/>
      <c r="E18" s="22"/>
      <c r="F18" s="23"/>
      <c r="G18" s="25">
        <v>0</v>
      </c>
      <c r="H18" s="25"/>
      <c r="I18" s="41">
        <f t="shared" si="0"/>
        <v>0</v>
      </c>
      <c r="J18" s="42"/>
      <c r="K18" s="44"/>
    </row>
    <row r="19" ht="20.25" customHeight="1" spans="2:11">
      <c r="B19" s="22">
        <v>3</v>
      </c>
      <c r="C19" s="23"/>
      <c r="D19" s="26"/>
      <c r="E19" s="22" t="s">
        <v>119</v>
      </c>
      <c r="F19" s="23"/>
      <c r="G19" s="25">
        <v>0</v>
      </c>
      <c r="H19" s="25">
        <v>0</v>
      </c>
      <c r="I19" s="41">
        <v>0</v>
      </c>
      <c r="J19" s="42"/>
      <c r="K19" s="43"/>
    </row>
    <row r="20" ht="19.5" customHeight="1" spans="2:11">
      <c r="B20" s="22">
        <v>4</v>
      </c>
      <c r="C20" s="23"/>
      <c r="D20" s="26"/>
      <c r="E20" s="22" t="s">
        <v>120</v>
      </c>
      <c r="F20" s="23"/>
      <c r="G20" s="25">
        <v>0</v>
      </c>
      <c r="H20" s="25">
        <v>0</v>
      </c>
      <c r="I20" s="41">
        <v>0</v>
      </c>
      <c r="J20" s="42"/>
      <c r="K20" s="45"/>
    </row>
    <row r="21" ht="14.25" spans="2:11">
      <c r="B21" s="22">
        <v>5</v>
      </c>
      <c r="C21" s="23"/>
      <c r="D21" s="24" t="s">
        <v>86</v>
      </c>
      <c r="E21" s="27" t="s">
        <v>121</v>
      </c>
      <c r="F21" s="27"/>
      <c r="G21" s="25">
        <v>0</v>
      </c>
      <c r="H21" s="25">
        <v>0</v>
      </c>
      <c r="I21" s="41">
        <v>0</v>
      </c>
      <c r="J21" s="42"/>
      <c r="K21" s="45"/>
    </row>
    <row r="22" ht="20.25" customHeight="1" spans="2:11">
      <c r="B22" s="22">
        <v>6</v>
      </c>
      <c r="C22" s="23"/>
      <c r="D22" s="26"/>
      <c r="E22" s="27"/>
      <c r="F22" s="27"/>
      <c r="G22" s="25">
        <v>0</v>
      </c>
      <c r="H22" s="25">
        <v>0</v>
      </c>
      <c r="I22" s="41">
        <v>0</v>
      </c>
      <c r="J22" s="42"/>
      <c r="K22" s="43"/>
    </row>
    <row r="23" ht="20.25" customHeight="1" spans="2:11">
      <c r="B23" s="22">
        <v>7</v>
      </c>
      <c r="C23" s="23"/>
      <c r="D23" s="28"/>
      <c r="E23" s="27"/>
      <c r="F23" s="27"/>
      <c r="G23" s="25">
        <f t="shared" ref="G23" si="1">H23+I23</f>
        <v>0</v>
      </c>
      <c r="H23" s="25">
        <v>0</v>
      </c>
      <c r="I23" s="41">
        <v>0</v>
      </c>
      <c r="J23" s="42"/>
      <c r="K23" s="43"/>
    </row>
    <row r="24" ht="20.25" customHeight="1" spans="2:11">
      <c r="B24" s="19" t="s">
        <v>88</v>
      </c>
      <c r="C24" s="29"/>
      <c r="D24" s="29"/>
      <c r="E24" s="29"/>
      <c r="F24" s="20"/>
      <c r="G24" s="30">
        <f>SUM(G11:G23)</f>
        <v>0</v>
      </c>
      <c r="H24" s="30">
        <v>0</v>
      </c>
      <c r="I24" s="46">
        <f>SUM(I11:J23)</f>
        <v>0</v>
      </c>
      <c r="J24" s="47"/>
      <c r="K24" s="48"/>
    </row>
    <row r="25" ht="20.25" customHeight="1" spans="2:11">
      <c r="B25" s="16"/>
      <c r="C25" s="16"/>
      <c r="D25" s="16"/>
      <c r="E25" s="16"/>
      <c r="F25" s="16"/>
      <c r="G25" s="16"/>
      <c r="H25" s="16"/>
      <c r="I25" s="16"/>
      <c r="J25" s="49"/>
      <c r="K25" s="16"/>
    </row>
    <row r="26" ht="20.25" customHeight="1" spans="2:11">
      <c r="B26" s="21" t="s">
        <v>112</v>
      </c>
      <c r="C26" s="21"/>
      <c r="D26" s="21"/>
      <c r="E26" s="21"/>
      <c r="F26" s="21"/>
      <c r="G26" s="21" t="s">
        <v>122</v>
      </c>
      <c r="H26" s="21"/>
      <c r="I26" s="21"/>
      <c r="J26" s="21"/>
      <c r="K26" s="21" t="s">
        <v>123</v>
      </c>
    </row>
    <row r="27" ht="20.25" customHeight="1" spans="2:11">
      <c r="B27" s="31">
        <f>H24</f>
        <v>0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50">
        <f>SUM(B27:J27)</f>
        <v>0</v>
      </c>
    </row>
    <row r="28" ht="20.25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25" customHeight="1" spans="2:11">
      <c r="B29" s="16" t="s">
        <v>124</v>
      </c>
      <c r="C29" s="16"/>
      <c r="D29" s="16" t="s">
        <v>125</v>
      </c>
      <c r="E29" s="16"/>
      <c r="F29" s="16" t="s">
        <v>95</v>
      </c>
      <c r="G29" s="16" t="s">
        <v>126</v>
      </c>
      <c r="H29" s="16"/>
      <c r="I29" s="16"/>
      <c r="J29" s="16" t="s">
        <v>97</v>
      </c>
      <c r="K29" s="16"/>
    </row>
    <row r="32" ht="18.75" spans="1:11">
      <c r="A32" s="2" t="s">
        <v>127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25" customHeight="1" spans="2:11">
      <c r="B34" s="4"/>
      <c r="C34" s="5"/>
      <c r="D34" s="6" t="s">
        <v>99</v>
      </c>
      <c r="E34" s="6"/>
      <c r="F34" s="7">
        <f>F5</f>
        <v>0</v>
      </c>
      <c r="G34" s="7"/>
      <c r="H34" s="6" t="s">
        <v>100</v>
      </c>
      <c r="I34" s="5"/>
      <c r="J34" s="7" t="str">
        <f>J5</f>
        <v>项目经理</v>
      </c>
      <c r="K34" s="35"/>
    </row>
    <row r="35" ht="20.25" customHeight="1" spans="2:11">
      <c r="B35" s="8"/>
      <c r="C35" s="9"/>
      <c r="D35" s="10" t="s">
        <v>102</v>
      </c>
      <c r="E35" s="10"/>
      <c r="F35" s="11" t="str">
        <f>F6</f>
        <v>上海</v>
      </c>
      <c r="G35" s="11"/>
      <c r="H35" s="10" t="s">
        <v>104</v>
      </c>
      <c r="I35" s="9"/>
      <c r="J35" s="11" t="str">
        <f>J6</f>
        <v>上海事业部</v>
      </c>
      <c r="K35" s="36"/>
    </row>
    <row r="36" ht="20.25" customHeight="1" spans="2:11">
      <c r="B36" s="8"/>
      <c r="C36" s="9"/>
      <c r="D36" s="10" t="s">
        <v>106</v>
      </c>
      <c r="E36" s="10"/>
      <c r="F36" s="11">
        <f>F7</f>
        <v>0</v>
      </c>
      <c r="G36" s="11"/>
      <c r="H36" s="10" t="s">
        <v>107</v>
      </c>
      <c r="I36" s="37"/>
      <c r="J36" s="11"/>
      <c r="K36" s="36"/>
    </row>
    <row r="37" ht="20.25" customHeight="1" spans="2:11">
      <c r="B37" s="12"/>
      <c r="C37" s="13"/>
      <c r="D37" s="14"/>
      <c r="E37" s="14"/>
      <c r="F37" s="15"/>
      <c r="G37" s="15"/>
      <c r="H37" s="14" t="s">
        <v>108</v>
      </c>
      <c r="I37" s="39"/>
      <c r="J37" s="15">
        <f>J8</f>
        <v>0</v>
      </c>
      <c r="K37" s="40"/>
    </row>
    <row r="38" ht="20.25" customHeight="1"/>
    <row r="39" ht="20.25" customHeight="1" spans="2:11">
      <c r="B39" s="27"/>
      <c r="C39" s="27"/>
      <c r="D39" s="32" t="s">
        <v>128</v>
      </c>
      <c r="E39" s="27" t="s">
        <v>129</v>
      </c>
      <c r="F39" s="27"/>
      <c r="G39" s="25" t="s">
        <v>130</v>
      </c>
      <c r="H39" s="25" t="s">
        <v>131</v>
      </c>
      <c r="I39" s="25" t="s">
        <v>88</v>
      </c>
      <c r="J39" s="25"/>
      <c r="K39" s="51" t="s">
        <v>114</v>
      </c>
    </row>
    <row r="40" ht="14.25" spans="2:11">
      <c r="B40" s="27">
        <v>1</v>
      </c>
      <c r="C40" s="27"/>
      <c r="D40" s="33" t="s">
        <v>103</v>
      </c>
      <c r="E40" s="27" t="s">
        <v>132</v>
      </c>
      <c r="F40" s="27"/>
      <c r="G40" s="25">
        <v>0</v>
      </c>
      <c r="H40" s="25">
        <v>8</v>
      </c>
      <c r="I40" s="41"/>
      <c r="J40" s="42"/>
      <c r="K40" s="45"/>
    </row>
    <row r="41" ht="20.25" customHeight="1" spans="2:11">
      <c r="B41" s="27">
        <v>2</v>
      </c>
      <c r="C41" s="27"/>
      <c r="D41" s="33"/>
      <c r="E41" s="27"/>
      <c r="F41" s="27"/>
      <c r="G41" s="25"/>
      <c r="H41" s="25"/>
      <c r="I41" s="41"/>
      <c r="J41" s="42"/>
      <c r="K41" s="45"/>
    </row>
    <row r="42" ht="20.25" customHeight="1" spans="2:11">
      <c r="B42" s="27">
        <v>3</v>
      </c>
      <c r="C42" s="27"/>
      <c r="D42" s="33"/>
      <c r="E42" s="27"/>
      <c r="F42" s="27"/>
      <c r="G42" s="25"/>
      <c r="H42" s="25"/>
      <c r="I42" s="41"/>
      <c r="J42" s="42"/>
      <c r="K42" s="45"/>
    </row>
    <row r="43" ht="20.25" customHeight="1" spans="2:11">
      <c r="B43" s="19" t="s">
        <v>88</v>
      </c>
      <c r="C43" s="29"/>
      <c r="D43" s="29"/>
      <c r="E43" s="29"/>
      <c r="F43" s="20"/>
      <c r="G43" s="30"/>
      <c r="H43" s="30"/>
      <c r="I43" s="46">
        <v>800</v>
      </c>
      <c r="J43" s="47"/>
      <c r="K43" s="48"/>
    </row>
    <row r="44" ht="20.25" customHeight="1" spans="2:11">
      <c r="B44" s="16" t="s">
        <v>124</v>
      </c>
      <c r="C44" s="16"/>
      <c r="D44" s="16"/>
      <c r="E44" s="16"/>
      <c r="F44" s="16" t="s">
        <v>95</v>
      </c>
      <c r="G44" s="16" t="s">
        <v>126</v>
      </c>
      <c r="H44" s="16"/>
      <c r="I44" s="16"/>
      <c r="J44" s="16" t="s">
        <v>97</v>
      </c>
      <c r="K44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I14:J14"/>
    <mergeCell ref="I15:J15"/>
    <mergeCell ref="I16:J16"/>
    <mergeCell ref="I17:J17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</mergeCells>
  <pageMargins left="0.7" right="0.7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2017-09-27T02:11:00Z</cp:lastPrinted>
  <dcterms:modified xsi:type="dcterms:W3CDTF">2019-11-05T04:53:40Z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