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8" yWindow="-108" windowWidth="19416" windowHeight="10416" tabRatio="657"/>
  </bookViews>
  <sheets>
    <sheet name="江西三清山" sheetId="33" r:id="rId1"/>
    <sheet name="行程" sheetId="36" r:id="rId2"/>
    <sheet name="09推荐线路1" sheetId="31" state="hidden" r:id="rId3"/>
    <sheet name="10推荐线路2" sheetId="32" state="hidden" r:id="rId4"/>
  </sheets>
  <definedNames>
    <definedName name="_xlnm.Print_Area" localSheetId="0">江西三清山!$A$1:$L$45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9" i="33" l="1"/>
  <c r="L40" i="33" l="1"/>
  <c r="L38" i="33"/>
  <c r="L37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36" i="33" l="1"/>
  <c r="L14" i="33" l="1"/>
  <c r="L35" i="33" l="1"/>
  <c r="L34" i="33" l="1"/>
  <c r="L33" i="33" l="1"/>
  <c r="L29" i="33" l="1"/>
  <c r="L30" i="33" l="1"/>
  <c r="L32" i="33"/>
  <c r="L8" i="33"/>
  <c r="L12" i="33" s="1"/>
  <c r="L27" i="33" l="1"/>
  <c r="L41" i="33"/>
  <c r="H49" i="32"/>
  <c r="L44" i="32"/>
  <c r="L43" i="32"/>
  <c r="L42" i="32"/>
  <c r="L41" i="32"/>
  <c r="L40" i="32"/>
  <c r="L45" i="32" s="1"/>
  <c r="L36" i="32"/>
  <c r="L37" i="32"/>
  <c r="L38" i="32"/>
  <c r="H35" i="32"/>
  <c r="L35" i="32"/>
  <c r="H34" i="32"/>
  <c r="L34" i="32"/>
  <c r="H31" i="32"/>
  <c r="L31" i="32"/>
  <c r="H30" i="32"/>
  <c r="L30" i="32"/>
  <c r="H29" i="32"/>
  <c r="L29" i="32"/>
  <c r="H26" i="32"/>
  <c r="L26" i="32"/>
  <c r="H25" i="32"/>
  <c r="L25" i="32"/>
  <c r="H24" i="32"/>
  <c r="L24" i="32"/>
  <c r="H23" i="32"/>
  <c r="L23" i="32"/>
  <c r="H22" i="32"/>
  <c r="L22" i="32"/>
  <c r="L27" i="32" s="1"/>
  <c r="H16" i="32"/>
  <c r="L16" i="32" s="1"/>
  <c r="H12" i="32"/>
  <c r="L12" i="32" s="1"/>
  <c r="H8" i="32"/>
  <c r="L8" i="32" s="1"/>
  <c r="H49" i="31"/>
  <c r="L44" i="31"/>
  <c r="L43" i="31"/>
  <c r="L42" i="31"/>
  <c r="L41" i="31"/>
  <c r="L40" i="31"/>
  <c r="L45" i="31"/>
  <c r="L37" i="31"/>
  <c r="L36" i="31"/>
  <c r="L38" i="31" s="1"/>
  <c r="H35" i="31"/>
  <c r="L35" i="31" s="1"/>
  <c r="H34" i="31"/>
  <c r="L34" i="31" s="1"/>
  <c r="H31" i="31"/>
  <c r="L31" i="31" s="1"/>
  <c r="H30" i="31"/>
  <c r="L30" i="31" s="1"/>
  <c r="H29" i="31"/>
  <c r="L29" i="31" s="1"/>
  <c r="L32" i="31" s="1"/>
  <c r="H26" i="31"/>
  <c r="L26" i="31" s="1"/>
  <c r="H25" i="31"/>
  <c r="L25" i="31" s="1"/>
  <c r="H24" i="31"/>
  <c r="L24" i="31" s="1"/>
  <c r="H23" i="31"/>
  <c r="L23" i="31" s="1"/>
  <c r="H22" i="31"/>
  <c r="L22" i="31" s="1"/>
  <c r="H16" i="31"/>
  <c r="L16" i="31"/>
  <c r="H12" i="31"/>
  <c r="L12" i="31"/>
  <c r="H8" i="31"/>
  <c r="L8" i="31"/>
  <c r="L20" i="31" s="1"/>
  <c r="L32" i="32"/>
  <c r="L27" i="31" l="1"/>
  <c r="L46" i="31"/>
  <c r="L20" i="32"/>
  <c r="L46" i="32" s="1"/>
  <c r="L42" i="33"/>
  <c r="L43" i="33" s="1"/>
  <c r="L44" i="33" s="1"/>
  <c r="L45" i="33" s="1"/>
  <c r="L47" i="31" l="1"/>
  <c r="L48" i="31"/>
  <c r="L49" i="31" s="1"/>
  <c r="L47" i="32"/>
  <c r="L48" i="32" s="1"/>
  <c r="L49" i="32" s="1"/>
</calcChain>
</file>

<file path=xl/sharedStrings.xml><?xml version="1.0" encoding="utf-8"?>
<sst xmlns="http://schemas.openxmlformats.org/spreadsheetml/2006/main" count="531" uniqueCount="200">
  <si>
    <t>09 推荐线路1</t>
  </si>
  <si>
    <t>10 推荐线路2</t>
  </si>
  <si>
    <t>项目1</t>
  </si>
  <si>
    <t>酒店住宿</t>
  </si>
  <si>
    <t>项目2</t>
  </si>
  <si>
    <t>项目3</t>
  </si>
  <si>
    <t>项目4</t>
  </si>
  <si>
    <t>交通</t>
  </si>
  <si>
    <t>项目5</t>
  </si>
  <si>
    <t>税金</t>
  </si>
  <si>
    <t xml:space="preserve"> </t>
  </si>
  <si>
    <t>报价公司：</t>
  </si>
  <si>
    <t xml:space="preserve">  活动名称：</t>
  </si>
  <si>
    <t>公司全称：</t>
  </si>
  <si>
    <t xml:space="preserve">  活动人数：</t>
  </si>
  <si>
    <t>人（最成团低人数）</t>
  </si>
  <si>
    <t>报价时间：</t>
  </si>
  <si>
    <t xml:space="preserve">  活动地点：</t>
  </si>
  <si>
    <t>操 作 人 ：</t>
  </si>
  <si>
    <t>主题（酒店名称）</t>
  </si>
  <si>
    <t>描述</t>
  </si>
  <si>
    <t>单价</t>
  </si>
  <si>
    <t>数量1</t>
  </si>
  <si>
    <t>数量2</t>
  </si>
  <si>
    <t>小计</t>
  </si>
  <si>
    <t>酒店地址</t>
  </si>
  <si>
    <t>元</t>
  </si>
  <si>
    <t>间</t>
  </si>
  <si>
    <t>天</t>
  </si>
  <si>
    <t>是否含早</t>
  </si>
  <si>
    <t>星级标准</t>
  </si>
  <si>
    <t>重点景点距离</t>
  </si>
  <si>
    <t>酒店住宿块费用合计</t>
  </si>
  <si>
    <t>主题（目的地）</t>
  </si>
  <si>
    <t>描述（第几天行程）</t>
  </si>
  <si>
    <t>人</t>
  </si>
  <si>
    <t>次</t>
  </si>
  <si>
    <t>景区游览块费用合计</t>
  </si>
  <si>
    <t>主题</t>
  </si>
  <si>
    <t xml:space="preserve">餐饮
</t>
  </si>
  <si>
    <t>早餐</t>
  </si>
  <si>
    <t>元/次</t>
  </si>
  <si>
    <t>中餐</t>
  </si>
  <si>
    <t>晚餐</t>
  </si>
  <si>
    <t>餐饮版块费用合计</t>
  </si>
  <si>
    <t>主题（交通类型）</t>
  </si>
  <si>
    <t>辆</t>
  </si>
  <si>
    <t>交通块费用合计</t>
  </si>
  <si>
    <t>其他</t>
  </si>
  <si>
    <t>旅游意外险</t>
  </si>
  <si>
    <t>保险</t>
  </si>
  <si>
    <t>其它块费用合计</t>
  </si>
  <si>
    <t>说明：以上资源未做任何形式的保留，还请知悉</t>
  </si>
  <si>
    <t>项目1+2+3+4+5费用合计</t>
  </si>
  <si>
    <t>综服及税金</t>
  </si>
  <si>
    <t>项目费用总计</t>
  </si>
  <si>
    <t>按</t>
  </si>
  <si>
    <t>人核算</t>
  </si>
  <si>
    <t>人均</t>
  </si>
  <si>
    <t>景区游览</t>
  </si>
  <si>
    <t>人/次</t>
  </si>
  <si>
    <t>供参考行程信息</t>
  </si>
  <si>
    <t>综服</t>
    <phoneticPr fontId="1" type="noConversion"/>
  </si>
  <si>
    <t xml:space="preserve"> </t>
    <phoneticPr fontId="1" type="noConversion"/>
  </si>
  <si>
    <t>人</t>
    <phoneticPr fontId="1" type="noConversion"/>
  </si>
  <si>
    <t>社外桌餐</t>
    <phoneticPr fontId="1" type="noConversion"/>
  </si>
  <si>
    <t>游览门票</t>
    <phoneticPr fontId="1" type="noConversion"/>
  </si>
  <si>
    <t>开具旅游费类发票</t>
    <phoneticPr fontId="1" type="noConversion"/>
  </si>
  <si>
    <t>项目2</t>
    <phoneticPr fontId="1" type="noConversion"/>
  </si>
  <si>
    <t>项目3</t>
    <phoneticPr fontId="1" type="noConversion"/>
  </si>
  <si>
    <t>项目4</t>
    <phoneticPr fontId="1" type="noConversion"/>
  </si>
  <si>
    <t>社外餐厅</t>
    <phoneticPr fontId="1" type="noConversion"/>
  </si>
  <si>
    <t>康明斯团建</t>
    <phoneticPr fontId="1" type="noConversion"/>
  </si>
  <si>
    <t>江西三清山</t>
    <phoneticPr fontId="1" type="noConversion"/>
  </si>
  <si>
    <t>5星</t>
    <phoneticPr fontId="1" type="noConversion"/>
  </si>
  <si>
    <t>距离玉清山21.2公里</t>
    <phoneticPr fontId="1" type="noConversion"/>
  </si>
  <si>
    <t>三清山</t>
    <phoneticPr fontId="1" type="noConversion"/>
  </si>
  <si>
    <t>价格包含：三清山大门票、上下双程索道</t>
    <phoneticPr fontId="1" type="noConversion"/>
  </si>
  <si>
    <t>交通</t>
    <phoneticPr fontId="1" type="noConversion"/>
  </si>
  <si>
    <t>天</t>
    <phoneticPr fontId="1" type="noConversion"/>
  </si>
  <si>
    <t>辆</t>
    <phoneticPr fontId="1" type="noConversion"/>
  </si>
  <si>
    <t>江西省上饶市玉山县648县道</t>
    <phoneticPr fontId="1" type="noConversion"/>
  </si>
  <si>
    <t>含早餐（标间含双早，单间含单早）</t>
    <phoneticPr fontId="1" type="noConversion"/>
  </si>
  <si>
    <t>日期</t>
  </si>
  <si>
    <t>餐食</t>
  </si>
  <si>
    <t>住宿</t>
  </si>
  <si>
    <t>早、中、晚</t>
  </si>
  <si>
    <t>----</t>
  </si>
  <si>
    <t>行程安排</t>
    <phoneticPr fontId="1" type="noConversion"/>
  </si>
  <si>
    <t>三清山希尔顿酒店</t>
    <phoneticPr fontId="1" type="noConversion"/>
  </si>
  <si>
    <t>说明：                                                                                                                          1）酒店的价格为当前价格，确定后需再次向酒店确认价格，并依据酒店的取消原则。                                                                               2）餐费为预估金额，以实际用餐费用为准。                                                                          3）目前报价中所有资源暂未预定。</t>
    <phoneticPr fontId="1" type="noConversion"/>
  </si>
  <si>
    <t>康辉会展 CMS</t>
    <phoneticPr fontId="1" type="noConversion"/>
  </si>
  <si>
    <t>康辉集团北京国际会议展览有限公司</t>
    <phoneticPr fontId="1" type="noConversion"/>
  </si>
  <si>
    <t>早</t>
    <phoneticPr fontId="1" type="noConversion"/>
  </si>
  <si>
    <t>劳务费</t>
    <phoneticPr fontId="1" type="noConversion"/>
  </si>
  <si>
    <t>天</t>
    <phoneticPr fontId="1" type="noConversion"/>
  </si>
  <si>
    <t>旅行社导游</t>
    <phoneticPr fontId="1" type="noConversion"/>
  </si>
  <si>
    <t>江西挂牌优秀导游</t>
    <phoneticPr fontId="1" type="noConversion"/>
  </si>
  <si>
    <t>行程</t>
    <phoneticPr fontId="1" type="noConversion"/>
  </si>
  <si>
    <t>人</t>
    <phoneticPr fontId="1" type="noConversion"/>
  </si>
  <si>
    <t>餐费</t>
    <phoneticPr fontId="1" type="noConversion"/>
  </si>
  <si>
    <t>次</t>
    <phoneticPr fontId="1" type="noConversion"/>
  </si>
  <si>
    <t>元/次</t>
    <phoneticPr fontId="1" type="noConversion"/>
  </si>
  <si>
    <t>时间安排</t>
    <phoneticPr fontId="1" type="noConversion"/>
  </si>
  <si>
    <t>2020/11/12（周四）</t>
    <phoneticPr fontId="1" type="noConversion"/>
  </si>
  <si>
    <t>08:00-20:00</t>
    <phoneticPr fontId="1" type="noConversion"/>
  </si>
  <si>
    <t>全天会议</t>
    <phoneticPr fontId="1" type="noConversion"/>
  </si>
  <si>
    <t>自理</t>
    <phoneticPr fontId="1" type="noConversion"/>
  </si>
  <si>
    <t>自理</t>
    <phoneticPr fontId="1" type="noConversion"/>
  </si>
  <si>
    <t>2020/11/13（周五）</t>
    <phoneticPr fontId="1" type="noConversion"/>
  </si>
  <si>
    <t>酒店大堂集合</t>
    <phoneticPr fontId="1" type="noConversion"/>
  </si>
  <si>
    <t>备注</t>
    <phoneticPr fontId="1" type="noConversion"/>
  </si>
  <si>
    <t>09:00-10:30</t>
    <phoneticPr fontId="1" type="noConversion"/>
  </si>
  <si>
    <t>8:45-09:00</t>
    <phoneticPr fontId="1" type="noConversion"/>
  </si>
  <si>
    <t>出发前往三清山</t>
    <phoneticPr fontId="1" type="noConversion"/>
  </si>
  <si>
    <t>三清山脚下团建</t>
    <phoneticPr fontId="1" type="noConversion"/>
  </si>
  <si>
    <t>10:30-12:30</t>
    <phoneticPr fontId="1" type="noConversion"/>
  </si>
  <si>
    <t>12:30-13:30</t>
    <phoneticPr fontId="1" type="noConversion"/>
  </si>
  <si>
    <t>午餐</t>
    <phoneticPr fontId="1" type="noConversion"/>
  </si>
  <si>
    <t>三清山游览</t>
    <phoneticPr fontId="1" type="noConversion"/>
  </si>
  <si>
    <t>13:30-17:30</t>
    <phoneticPr fontId="1" type="noConversion"/>
  </si>
  <si>
    <t>17:30-18:00</t>
    <phoneticPr fontId="1" type="noConversion"/>
  </si>
  <si>
    <t>前往晚餐</t>
    <phoneticPr fontId="1" type="noConversion"/>
  </si>
  <si>
    <t>18:00-20:00</t>
    <phoneticPr fontId="1" type="noConversion"/>
  </si>
  <si>
    <t>晚餐</t>
    <phoneticPr fontId="1" type="noConversion"/>
  </si>
  <si>
    <t>KTV或者返回酒店</t>
    <phoneticPr fontId="1" type="noConversion"/>
  </si>
  <si>
    <t>2020/11/14（周六）</t>
    <phoneticPr fontId="1" type="noConversion"/>
  </si>
  <si>
    <t>7:30-9:00</t>
    <phoneticPr fontId="1" type="noConversion"/>
  </si>
  <si>
    <t>早餐+退房</t>
    <phoneticPr fontId="1" type="noConversion"/>
  </si>
  <si>
    <t>9:00-10:00</t>
    <phoneticPr fontId="1" type="noConversion"/>
  </si>
  <si>
    <t>送机/送站 （上饶机场/婺源高铁站）</t>
    <phoneticPr fontId="1" type="noConversion"/>
  </si>
  <si>
    <t xml:space="preserve">三清山希尔顿酒店11.13-14，（2个单间+14个标间），单标同价
</t>
    <phoneticPr fontId="1" type="noConversion"/>
  </si>
  <si>
    <t>11.13-14，2天，人身意外险，保额10万/人</t>
    <phoneticPr fontId="1" type="noConversion"/>
  </si>
  <si>
    <t>自理</t>
    <phoneticPr fontId="1" type="noConversion"/>
  </si>
  <si>
    <t>预计2小时团建</t>
    <phoneticPr fontId="1" type="noConversion"/>
  </si>
  <si>
    <t>司机+导游</t>
    <phoneticPr fontId="1" type="noConversion"/>
  </si>
  <si>
    <t>11.8晚餐</t>
    <phoneticPr fontId="1" type="noConversion"/>
  </si>
  <si>
    <t>餐费、会场</t>
    <phoneticPr fontId="1" type="noConversion"/>
  </si>
  <si>
    <t>培训茶歇</t>
  </si>
  <si>
    <t>茶歇</t>
    <phoneticPr fontId="1" type="noConversion"/>
  </si>
  <si>
    <t>季度会场地费</t>
  </si>
  <si>
    <t>成可心 13810800235 / chengkexin@cct.cn</t>
    <phoneticPr fontId="1" type="noConversion"/>
  </si>
  <si>
    <t>11.10-12</t>
    <phoneticPr fontId="1" type="noConversion"/>
  </si>
  <si>
    <t>培训第二天午餐</t>
    <phoneticPr fontId="1" type="noConversion"/>
  </si>
  <si>
    <t>11.10午餐</t>
    <phoneticPr fontId="1" type="noConversion"/>
  </si>
  <si>
    <t>11.11午餐</t>
    <phoneticPr fontId="1" type="noConversion"/>
  </si>
  <si>
    <t>培训第四天午餐</t>
    <phoneticPr fontId="1" type="noConversion"/>
  </si>
  <si>
    <t>培训第三天午餐</t>
    <phoneticPr fontId="1" type="noConversion"/>
  </si>
  <si>
    <t>社外餐厅</t>
    <phoneticPr fontId="1" type="noConversion"/>
  </si>
  <si>
    <t>银鹿宾馆</t>
    <phoneticPr fontId="1" type="noConversion"/>
  </si>
  <si>
    <t>11.12午餐</t>
    <phoneticPr fontId="1" type="noConversion"/>
  </si>
  <si>
    <t>培训第一天晚餐</t>
    <phoneticPr fontId="1" type="noConversion"/>
  </si>
  <si>
    <t>培训第二天晚餐</t>
    <phoneticPr fontId="1" type="noConversion"/>
  </si>
  <si>
    <t>培训第三天晚餐</t>
    <phoneticPr fontId="1" type="noConversion"/>
  </si>
  <si>
    <t>银鹿宾馆晚宴</t>
    <phoneticPr fontId="1" type="noConversion"/>
  </si>
  <si>
    <t>11.9晚餐</t>
    <phoneticPr fontId="1" type="noConversion"/>
  </si>
  <si>
    <t>11.10晚餐</t>
    <phoneticPr fontId="1" type="noConversion"/>
  </si>
  <si>
    <t>11.11晚餐</t>
    <phoneticPr fontId="1" type="noConversion"/>
  </si>
  <si>
    <t>11.12晚宴</t>
    <phoneticPr fontId="1" type="noConversion"/>
  </si>
  <si>
    <t>第五会议室</t>
    <phoneticPr fontId="1" type="noConversion"/>
  </si>
  <si>
    <t>第二会议室</t>
    <phoneticPr fontId="1" type="noConversion"/>
  </si>
  <si>
    <t>11.12场地</t>
    <phoneticPr fontId="1" type="noConversion"/>
  </si>
  <si>
    <t>11.12场地（下午6:00-7:00)</t>
    <phoneticPr fontId="1" type="noConversion"/>
  </si>
  <si>
    <t>第五天午餐</t>
    <phoneticPr fontId="1" type="noConversion"/>
  </si>
  <si>
    <t>第五天晚餐</t>
    <phoneticPr fontId="1" type="noConversion"/>
  </si>
  <si>
    <t>希尔顿中餐厅</t>
    <phoneticPr fontId="1" type="noConversion"/>
  </si>
  <si>
    <t>培训第四天晚宴             （季度会晚宴）</t>
    <phoneticPr fontId="1" type="noConversion"/>
  </si>
  <si>
    <t>19座中巴</t>
    <phoneticPr fontId="1" type="noConversion"/>
  </si>
  <si>
    <t>11.13，德兴银鹿宾馆-三清山希尔顿酒店</t>
    <phoneticPr fontId="1" type="noConversion"/>
  </si>
  <si>
    <t>制作物</t>
    <phoneticPr fontId="1" type="noConversion"/>
  </si>
  <si>
    <t>元</t>
    <phoneticPr fontId="1" type="noConversion"/>
  </si>
  <si>
    <t>次</t>
    <phoneticPr fontId="1" type="noConversion"/>
  </si>
  <si>
    <t>次</t>
    <phoneticPr fontId="1" type="noConversion"/>
  </si>
  <si>
    <t>抵达日晚餐</t>
    <phoneticPr fontId="1" type="noConversion"/>
  </si>
  <si>
    <t>餐费</t>
    <phoneticPr fontId="1" type="noConversion"/>
  </si>
  <si>
    <t>餐费</t>
    <phoneticPr fontId="1" type="noConversion"/>
  </si>
  <si>
    <t>希尔顿房间内点餐</t>
    <phoneticPr fontId="1" type="noConversion"/>
  </si>
  <si>
    <t>机票</t>
    <phoneticPr fontId="1" type="noConversion"/>
  </si>
  <si>
    <t>全陪机票</t>
    <phoneticPr fontId="1" type="noConversion"/>
  </si>
  <si>
    <t>住宿</t>
    <phoneticPr fontId="1" type="noConversion"/>
  </si>
  <si>
    <t>全陪住宿</t>
    <phoneticPr fontId="1" type="noConversion"/>
  </si>
  <si>
    <t>晚</t>
    <phoneticPr fontId="1" type="noConversion"/>
  </si>
  <si>
    <t>人</t>
    <phoneticPr fontId="1" type="noConversion"/>
  </si>
  <si>
    <t>北京-南昌往返机票</t>
    <phoneticPr fontId="1" type="noConversion"/>
  </si>
  <si>
    <t>项目1+2+3+4费用合计</t>
    <phoneticPr fontId="1" type="noConversion"/>
  </si>
  <si>
    <t>制作物</t>
    <phoneticPr fontId="1" type="noConversion"/>
  </si>
  <si>
    <t>奖状、倒计时牌</t>
    <phoneticPr fontId="1" type="noConversion"/>
  </si>
  <si>
    <t>次</t>
    <phoneticPr fontId="1" type="noConversion"/>
  </si>
  <si>
    <t>1人各2顿正餐，总计2顿（11.13午餐+晚餐）</t>
    <phoneticPr fontId="1" type="noConversion"/>
  </si>
  <si>
    <t>中巴</t>
    <phoneticPr fontId="1" type="noConversion"/>
  </si>
  <si>
    <t>项目1模块费用合计</t>
    <phoneticPr fontId="1" type="noConversion"/>
  </si>
  <si>
    <t>项目3模块费用合计</t>
    <phoneticPr fontId="1" type="noConversion"/>
  </si>
  <si>
    <t>项目2模块费用合计</t>
    <phoneticPr fontId="1" type="noConversion"/>
  </si>
  <si>
    <t>项目4模块费用合计</t>
    <phoneticPr fontId="1" type="noConversion"/>
  </si>
  <si>
    <t>11.13午餐</t>
    <phoneticPr fontId="1" type="noConversion"/>
  </si>
  <si>
    <t>11.13晚餐</t>
    <phoneticPr fontId="1" type="noConversion"/>
  </si>
  <si>
    <t>天</t>
    <phoneticPr fontId="1" type="noConversion"/>
  </si>
  <si>
    <t>全陪</t>
    <phoneticPr fontId="1" type="noConversion"/>
  </si>
  <si>
    <t>全陪劳务费</t>
    <phoneticPr fontId="1" type="noConversion"/>
  </si>
  <si>
    <t>旅行社全陪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</si>
</sst>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m&quot;月&quot;d&quot;日&quot;;@"/>
    <numFmt numFmtId="178" formatCode="\¥#,##0.00_);[Red]\(\¥#,##0.00\)"/>
    <numFmt numFmtId="179" formatCode="\¥#,##0.00;\¥\-#,##0.00"/>
    <numFmt numFmtId="180" formatCode="#,##0_);[Red]\(#,##0\)"/>
    <numFmt numFmtId="181" formatCode="0_);[Red]\(0\)"/>
  </numFmts>
  <fonts count="19" x14ac:knownFonts="1">
    <font>
      <sz val="12"/>
      <name val="宋体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sz val="9"/>
      <name val="微软雅黑"/>
      <family val="2"/>
    </font>
    <font>
      <b/>
      <sz val="9"/>
      <color indexed="9"/>
      <name val="微软雅黑"/>
      <family val="2"/>
    </font>
    <font>
      <b/>
      <sz val="9"/>
      <color indexed="56"/>
      <name val="微软雅黑"/>
      <family val="2"/>
    </font>
    <font>
      <sz val="9"/>
      <color rgb="FFFF0000"/>
      <name val="微软雅黑"/>
      <family val="2"/>
    </font>
    <font>
      <sz val="9"/>
      <color indexed="8"/>
      <name val="微软雅黑"/>
      <family val="2"/>
    </font>
    <font>
      <sz val="9"/>
      <color theme="1"/>
      <name val="微软雅黑"/>
      <family val="2"/>
    </font>
    <font>
      <sz val="9"/>
      <color indexed="10"/>
      <name val="微软雅黑"/>
      <family val="2"/>
    </font>
    <font>
      <b/>
      <sz val="9"/>
      <color indexed="10"/>
      <name val="微软雅黑"/>
      <family val="2"/>
    </font>
    <font>
      <b/>
      <sz val="18"/>
      <color rgb="FFFF0000"/>
      <name val="微软雅黑"/>
      <family val="2"/>
    </font>
    <font>
      <sz val="16"/>
      <name val="微软雅黑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/>
    <xf numFmtId="0" fontId="15" fillId="0" borderId="0" applyNumberForma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2" borderId="3" xfId="7" applyFont="1" applyFill="1" applyBorder="1" applyAlignment="1">
      <alignment horizontal="right" vertical="center"/>
    </xf>
    <xf numFmtId="0" fontId="3" fillId="2" borderId="4" xfId="7" applyFont="1" applyFill="1" applyBorder="1" applyAlignment="1">
      <alignment horizontal="right" vertical="center" wrapText="1"/>
    </xf>
    <xf numFmtId="0" fontId="3" fillId="2" borderId="0" xfId="7" applyFont="1" applyFill="1" applyAlignment="1">
      <alignment horizontal="right" vertical="center" wrapText="1"/>
    </xf>
    <xf numFmtId="0" fontId="3" fillId="4" borderId="4" xfId="7" applyFont="1" applyFill="1" applyBorder="1" applyAlignment="1">
      <alignment horizontal="right" vertical="center" wrapText="1"/>
    </xf>
    <xf numFmtId="0" fontId="3" fillId="3" borderId="0" xfId="7" applyFont="1" applyFill="1" applyBorder="1" applyAlignment="1">
      <alignment vertical="center" wrapText="1"/>
    </xf>
    <xf numFmtId="0" fontId="3" fillId="4" borderId="0" xfId="7" applyFont="1" applyFill="1" applyAlignment="1">
      <alignment vertical="center" wrapText="1"/>
    </xf>
    <xf numFmtId="0" fontId="3" fillId="4" borderId="0" xfId="7" applyFont="1" applyFill="1" applyAlignment="1">
      <alignment horizontal="right" vertical="center"/>
    </xf>
    <xf numFmtId="0" fontId="3" fillId="2" borderId="5" xfId="7" applyFont="1" applyFill="1" applyBorder="1" applyAlignment="1">
      <alignment horizontal="right" vertical="center" wrapText="1"/>
    </xf>
    <xf numFmtId="0" fontId="3" fillId="2" borderId="6" xfId="7" applyFont="1" applyFill="1" applyBorder="1" applyAlignment="1">
      <alignment horizontal="right" vertical="center" wrapText="1"/>
    </xf>
    <xf numFmtId="0" fontId="4" fillId="5" borderId="7" xfId="7" applyFont="1" applyFill="1" applyBorder="1" applyAlignment="1">
      <alignment horizontal="center" vertical="center" wrapText="1"/>
    </xf>
    <xf numFmtId="0" fontId="3" fillId="2" borderId="12" xfId="7" applyFont="1" applyFill="1" applyBorder="1" applyAlignment="1">
      <alignment horizontal="center" vertical="center" wrapText="1"/>
    </xf>
    <xf numFmtId="0" fontId="3" fillId="2" borderId="13" xfId="7" applyFont="1" applyFill="1" applyBorder="1" applyAlignment="1">
      <alignment horizontal="center" vertic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3" borderId="14" xfId="4" applyFont="1" applyFill="1" applyBorder="1" applyAlignment="1">
      <alignment vertical="center" wrapText="1"/>
    </xf>
    <xf numFmtId="0" fontId="3" fillId="3" borderId="13" xfId="4" applyFont="1" applyFill="1" applyBorder="1" applyAlignment="1">
      <alignment vertical="center" wrapText="1"/>
    </xf>
    <xf numFmtId="0" fontId="3" fillId="0" borderId="14" xfId="4" applyFont="1" applyBorder="1" applyAlignment="1">
      <alignment vertical="center" wrapText="1"/>
    </xf>
    <xf numFmtId="178" fontId="3" fillId="3" borderId="14" xfId="3" applyNumberFormat="1" applyFont="1" applyFill="1" applyBorder="1" applyAlignment="1">
      <alignment vertical="center" wrapText="1"/>
    </xf>
    <xf numFmtId="178" fontId="3" fillId="2" borderId="21" xfId="3" applyNumberFormat="1" applyFont="1" applyFill="1" applyBorder="1" applyAlignment="1">
      <alignment horizontal="left" vertical="center" wrapText="1"/>
    </xf>
    <xf numFmtId="180" fontId="3" fillId="3" borderId="14" xfId="3" applyNumberFormat="1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left" vertical="center" wrapText="1"/>
    </xf>
    <xf numFmtId="178" fontId="6" fillId="3" borderId="14" xfId="3" applyNumberFormat="1" applyFont="1" applyFill="1" applyBorder="1" applyAlignment="1">
      <alignment horizontal="right" vertical="center" wrapText="1"/>
    </xf>
    <xf numFmtId="178" fontId="3" fillId="2" borderId="15" xfId="3" applyNumberFormat="1" applyFont="1" applyFill="1" applyBorder="1" applyAlignment="1">
      <alignment vertical="center" wrapText="1"/>
    </xf>
    <xf numFmtId="178" fontId="3" fillId="2" borderId="21" xfId="3" applyNumberFormat="1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178" fontId="8" fillId="3" borderId="14" xfId="3" applyNumberFormat="1" applyFont="1" applyFill="1" applyBorder="1" applyAlignment="1">
      <alignment horizontal="right" vertical="center" wrapText="1"/>
    </xf>
    <xf numFmtId="178" fontId="3" fillId="2" borderId="22" xfId="3" applyNumberFormat="1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177" fontId="6" fillId="0" borderId="13" xfId="6" applyNumberFormat="1" applyFont="1" applyBorder="1" applyAlignment="1">
      <alignment horizontal="left" vertical="center" wrapText="1"/>
    </xf>
    <xf numFmtId="0" fontId="4" fillId="5" borderId="23" xfId="7" applyFont="1" applyFill="1" applyBorder="1" applyAlignment="1">
      <alignment horizontal="center" vertical="center" wrapText="1"/>
    </xf>
    <xf numFmtId="0" fontId="6" fillId="3" borderId="14" xfId="4" applyFont="1" applyFill="1" applyBorder="1" applyAlignment="1">
      <alignment horizontal="right" vertical="center"/>
    </xf>
    <xf numFmtId="177" fontId="3" fillId="0" borderId="13" xfId="6" applyNumberFormat="1" applyFont="1" applyBorder="1" applyAlignment="1">
      <alignment horizontal="left" vertical="center"/>
    </xf>
    <xf numFmtId="0" fontId="3" fillId="2" borderId="27" xfId="7" applyFont="1" applyFill="1" applyBorder="1" applyAlignment="1">
      <alignment horizontal="center" vertical="center" wrapText="1"/>
    </xf>
    <xf numFmtId="0" fontId="3" fillId="2" borderId="28" xfId="7" applyFont="1" applyFill="1" applyBorder="1" applyAlignment="1">
      <alignment vertical="center" wrapText="1"/>
    </xf>
    <xf numFmtId="0" fontId="9" fillId="2" borderId="0" xfId="7" applyFont="1" applyFill="1" applyAlignment="1">
      <alignment horizontal="left" vertical="center" wrapText="1"/>
    </xf>
    <xf numFmtId="0" fontId="9" fillId="2" borderId="0" xfId="7" applyFont="1" applyFill="1" applyAlignment="1">
      <alignment vertical="center" wrapText="1"/>
    </xf>
    <xf numFmtId="0" fontId="9" fillId="2" borderId="0" xfId="7" applyFont="1" applyFill="1" applyAlignment="1">
      <alignment horizontal="right" vertical="center" wrapText="1"/>
    </xf>
    <xf numFmtId="178" fontId="4" fillId="5" borderId="7" xfId="3" applyNumberFormat="1" applyFont="1" applyFill="1" applyBorder="1" applyAlignment="1">
      <alignment horizontal="center" vertical="center" wrapText="1"/>
    </xf>
    <xf numFmtId="0" fontId="3" fillId="0" borderId="4" xfId="7" applyFont="1" applyBorder="1">
      <alignment vertical="center"/>
    </xf>
    <xf numFmtId="0" fontId="3" fillId="0" borderId="0" xfId="7" applyFont="1" applyBorder="1">
      <alignment vertical="center"/>
    </xf>
    <xf numFmtId="178" fontId="5" fillId="2" borderId="30" xfId="7" applyNumberFormat="1" applyFont="1" applyFill="1" applyBorder="1">
      <alignment vertical="center"/>
    </xf>
    <xf numFmtId="181" fontId="3" fillId="3" borderId="14" xfId="3" applyNumberFormat="1" applyFont="1" applyFill="1" applyBorder="1" applyAlignment="1">
      <alignment vertical="center" wrapText="1"/>
    </xf>
    <xf numFmtId="178" fontId="8" fillId="4" borderId="13" xfId="3" applyNumberFormat="1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2" borderId="21" xfId="4" applyFont="1" applyFill="1" applyBorder="1" applyAlignment="1">
      <alignment horizontal="left" vertical="center"/>
    </xf>
    <xf numFmtId="181" fontId="6" fillId="3" borderId="14" xfId="7" applyNumberFormat="1" applyFont="1" applyFill="1" applyBorder="1" applyAlignment="1">
      <alignment horizontal="right" vertical="center" wrapText="1"/>
    </xf>
    <xf numFmtId="0" fontId="3" fillId="2" borderId="21" xfId="7" applyFont="1" applyFill="1" applyBorder="1" applyAlignment="1">
      <alignment horizontal="left" vertical="center" wrapText="1"/>
    </xf>
    <xf numFmtId="178" fontId="3" fillId="2" borderId="13" xfId="3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178" fontId="3" fillId="0" borderId="13" xfId="3" applyNumberFormat="1" applyFont="1" applyBorder="1" applyAlignment="1">
      <alignment horizontal="right" vertical="center" wrapText="1"/>
    </xf>
    <xf numFmtId="178" fontId="4" fillId="5" borderId="23" xfId="3" applyNumberFormat="1" applyFont="1" applyFill="1" applyBorder="1" applyAlignment="1">
      <alignment horizontal="center" vertical="center" wrapText="1"/>
    </xf>
    <xf numFmtId="0" fontId="3" fillId="0" borderId="0" xfId="7" applyFont="1">
      <alignment vertical="center"/>
    </xf>
    <xf numFmtId="0" fontId="3" fillId="0" borderId="21" xfId="4" applyFont="1" applyBorder="1" applyAlignment="1">
      <alignment horizontal="left" vertical="center"/>
    </xf>
    <xf numFmtId="0" fontId="3" fillId="0" borderId="21" xfId="7" applyFont="1" applyBorder="1" applyAlignment="1">
      <alignment horizontal="left" vertical="center" wrapText="1"/>
    </xf>
    <xf numFmtId="178" fontId="5" fillId="2" borderId="32" xfId="7" applyNumberFormat="1" applyFont="1" applyFill="1" applyBorder="1">
      <alignment vertical="center"/>
    </xf>
    <xf numFmtId="178" fontId="6" fillId="2" borderId="34" xfId="7" applyNumberFormat="1" applyFont="1" applyFill="1" applyBorder="1" applyAlignment="1">
      <alignment horizontal="center" vertical="center" wrapText="1"/>
    </xf>
    <xf numFmtId="9" fontId="6" fillId="3" borderId="35" xfId="7" applyNumberFormat="1" applyFont="1" applyFill="1" applyBorder="1" applyAlignment="1">
      <alignment vertical="center" wrapText="1"/>
    </xf>
    <xf numFmtId="178" fontId="3" fillId="2" borderId="36" xfId="7" applyNumberFormat="1" applyFont="1" applyFill="1" applyBorder="1" applyAlignment="1">
      <alignment horizontal="center" vertical="center" wrapText="1"/>
    </xf>
    <xf numFmtId="179" fontId="4" fillId="6" borderId="20" xfId="7" applyNumberFormat="1" applyFont="1" applyFill="1" applyBorder="1" applyAlignment="1">
      <alignment horizontal="center" vertical="center" wrapText="1"/>
    </xf>
    <xf numFmtId="0" fontId="10" fillId="2" borderId="0" xfId="7" applyFont="1" applyFill="1" applyAlignment="1">
      <alignment horizontal="right" vertical="center" wrapText="1"/>
    </xf>
    <xf numFmtId="178" fontId="10" fillId="2" borderId="0" xfId="7" applyNumberFormat="1" applyFont="1" applyFill="1" applyAlignment="1">
      <alignment horizontal="center" vertical="center" wrapText="1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2" borderId="12" xfId="7" applyFont="1" applyFill="1" applyBorder="1" applyAlignment="1">
      <alignment horizontal="center" vertical="center" wrapText="1"/>
    </xf>
    <xf numFmtId="178" fontId="5" fillId="2" borderId="37" xfId="7" applyNumberFormat="1" applyFont="1" applyFill="1" applyBorder="1">
      <alignment vertical="center"/>
    </xf>
    <xf numFmtId="0" fontId="3" fillId="2" borderId="43" xfId="7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13" xfId="4" applyFont="1" applyFill="1" applyBorder="1" applyAlignment="1">
      <alignment horizontal="center" vertical="center" wrapText="1"/>
    </xf>
    <xf numFmtId="0" fontId="16" fillId="0" borderId="14" xfId="4" applyFont="1" applyFill="1" applyBorder="1" applyAlignment="1">
      <alignment vertical="center" wrapText="1"/>
    </xf>
    <xf numFmtId="0" fontId="16" fillId="0" borderId="12" xfId="4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80" fontId="16" fillId="0" borderId="14" xfId="3" applyNumberFormat="1" applyFont="1" applyFill="1" applyBorder="1" applyAlignment="1">
      <alignment vertical="center" wrapText="1"/>
    </xf>
    <xf numFmtId="0" fontId="16" fillId="0" borderId="21" xfId="4" applyFont="1" applyFill="1" applyBorder="1" applyAlignment="1">
      <alignment horizontal="left" vertical="center"/>
    </xf>
    <xf numFmtId="0" fontId="16" fillId="0" borderId="14" xfId="7" applyFont="1" applyFill="1" applyBorder="1" applyAlignment="1">
      <alignment horizontal="right" vertical="center" wrapText="1"/>
    </xf>
    <xf numFmtId="0" fontId="16" fillId="0" borderId="21" xfId="7" applyFont="1" applyFill="1" applyBorder="1" applyAlignment="1">
      <alignment horizontal="left" vertical="center" wrapText="1"/>
    </xf>
    <xf numFmtId="178" fontId="16" fillId="0" borderId="13" xfId="3" applyNumberFormat="1" applyFont="1" applyFill="1" applyBorder="1" applyAlignment="1">
      <alignment horizontal="right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7" applyFont="1" applyFill="1" applyBorder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176" fontId="15" fillId="0" borderId="0" xfId="0" applyNumberFormat="1" applyFont="1" applyFill="1">
      <alignment vertical="center"/>
    </xf>
    <xf numFmtId="0" fontId="4" fillId="5" borderId="38" xfId="7" applyFont="1" applyFill="1" applyBorder="1" applyAlignment="1">
      <alignment horizontal="center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0" fontId="3" fillId="0" borderId="37" xfId="4" applyFont="1" applyFill="1" applyBorder="1" applyAlignment="1">
      <alignment horizontal="left" vertical="center"/>
    </xf>
    <xf numFmtId="0" fontId="3" fillId="0" borderId="37" xfId="7" applyFont="1" applyFill="1" applyBorder="1" applyAlignment="1">
      <alignment horizontal="right" vertical="center" wrapText="1"/>
    </xf>
    <xf numFmtId="0" fontId="3" fillId="0" borderId="37" xfId="7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center" vertical="center" wrapText="1"/>
    </xf>
    <xf numFmtId="177" fontId="3" fillId="0" borderId="37" xfId="6" applyNumberFormat="1" applyFont="1" applyFill="1" applyBorder="1" applyAlignment="1">
      <alignment horizontal="left" vertical="center"/>
    </xf>
    <xf numFmtId="0" fontId="6" fillId="0" borderId="0" xfId="7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8" fontId="16" fillId="0" borderId="37" xfId="3" applyNumberFormat="1" applyFont="1" applyFill="1" applyBorder="1" applyAlignment="1">
      <alignment horizontal="right" vertical="center" wrapText="1"/>
    </xf>
    <xf numFmtId="0" fontId="3" fillId="0" borderId="37" xfId="4" applyFont="1" applyFill="1" applyBorder="1" applyAlignment="1">
      <alignment horizontal="right" vertical="center"/>
    </xf>
    <xf numFmtId="0" fontId="16" fillId="0" borderId="37" xfId="4" applyFont="1" applyFill="1" applyBorder="1" applyAlignment="1">
      <alignment horizontal="right" vertical="center"/>
    </xf>
    <xf numFmtId="0" fontId="16" fillId="0" borderId="37" xfId="4" applyFont="1" applyFill="1" applyBorder="1" applyAlignment="1">
      <alignment horizontal="left" vertical="center"/>
    </xf>
    <xf numFmtId="0" fontId="16" fillId="0" borderId="37" xfId="7" applyFont="1" applyFill="1" applyBorder="1" applyAlignment="1">
      <alignment horizontal="right" vertical="center" wrapText="1"/>
    </xf>
    <xf numFmtId="0" fontId="16" fillId="0" borderId="37" xfId="7" applyFont="1" applyFill="1" applyBorder="1" applyAlignment="1">
      <alignment horizontal="left" vertical="center" wrapText="1"/>
    </xf>
    <xf numFmtId="180" fontId="16" fillId="0" borderId="37" xfId="3" applyNumberFormat="1" applyFont="1" applyFill="1" applyBorder="1" applyAlignment="1">
      <alignment vertical="center" wrapText="1"/>
    </xf>
    <xf numFmtId="178" fontId="6" fillId="2" borderId="45" xfId="7" applyNumberFormat="1" applyFont="1" applyFill="1" applyBorder="1" applyAlignment="1">
      <alignment horizontal="center" vertical="center" wrapText="1"/>
    </xf>
    <xf numFmtId="0" fontId="3" fillId="2" borderId="37" xfId="7" applyFont="1" applyFill="1" applyBorder="1" applyAlignment="1">
      <alignment vertical="center" wrapText="1"/>
    </xf>
    <xf numFmtId="9" fontId="6" fillId="3" borderId="37" xfId="7" applyNumberFormat="1" applyFont="1" applyFill="1" applyBorder="1" applyAlignment="1">
      <alignment vertical="center" wrapText="1"/>
    </xf>
    <xf numFmtId="178" fontId="3" fillId="2" borderId="37" xfId="7" applyNumberFormat="1" applyFont="1" applyFill="1" applyBorder="1" applyAlignment="1">
      <alignment horizontal="center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3" fillId="0" borderId="41" xfId="7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wrapText="1"/>
    </xf>
    <xf numFmtId="178" fontId="16" fillId="0" borderId="37" xfId="3" applyNumberFormat="1" applyFont="1" applyFill="1" applyBorder="1" applyAlignment="1">
      <alignment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0" fontId="3" fillId="0" borderId="12" xfId="7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14" fontId="16" fillId="0" borderId="13" xfId="0" applyNumberFormat="1" applyFont="1" applyFill="1" applyBorder="1" applyAlignment="1">
      <alignment horizontal="left" vertical="center" wrapText="1"/>
    </xf>
    <xf numFmtId="14" fontId="16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178" fontId="16" fillId="0" borderId="37" xfId="3" applyNumberFormat="1" applyFont="1" applyFill="1" applyBorder="1" applyAlignment="1">
      <alignment horizontal="left" vertical="center" wrapText="1"/>
    </xf>
    <xf numFmtId="0" fontId="3" fillId="4" borderId="0" xfId="7" applyFont="1" applyFill="1" applyAlignment="1">
      <alignment horizontal="left" vertical="center" wrapText="1"/>
    </xf>
    <xf numFmtId="0" fontId="8" fillId="0" borderId="0" xfId="7" applyFont="1" applyFill="1" applyBorder="1" applyAlignment="1">
      <alignment horizontal="right" vertical="center" wrapText="1"/>
    </xf>
    <xf numFmtId="58" fontId="16" fillId="4" borderId="37" xfId="0" applyNumberFormat="1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justify" vertical="center" wrapText="1"/>
    </xf>
    <xf numFmtId="20" fontId="16" fillId="4" borderId="37" xfId="0" applyNumberFormat="1" applyFont="1" applyFill="1" applyBorder="1" applyAlignment="1">
      <alignment horizontal="center" vertical="center" wrapText="1"/>
    </xf>
    <xf numFmtId="0" fontId="16" fillId="4" borderId="37" xfId="0" applyNumberFormat="1" applyFont="1" applyFill="1" applyBorder="1" applyAlignment="1">
      <alignment horizontal="center" vertical="center" wrapText="1"/>
    </xf>
    <xf numFmtId="0" fontId="18" fillId="7" borderId="37" xfId="0" applyFont="1" applyFill="1" applyBorder="1" applyAlignment="1">
      <alignment horizontal="center" vertical="center" wrapText="1"/>
    </xf>
    <xf numFmtId="58" fontId="16" fillId="8" borderId="37" xfId="0" applyNumberFormat="1" applyFont="1" applyFill="1" applyBorder="1" applyAlignment="1">
      <alignment horizontal="center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0" fontId="3" fillId="2" borderId="37" xfId="0" applyFont="1" applyFill="1" applyBorder="1" applyAlignment="1">
      <alignment horizontal="center" vertical="center" wrapText="1"/>
    </xf>
    <xf numFmtId="14" fontId="3" fillId="0" borderId="37" xfId="0" applyNumberFormat="1" applyFont="1" applyFill="1" applyBorder="1" applyAlignment="1">
      <alignment horizontal="center" vertical="center" wrapText="1"/>
    </xf>
    <xf numFmtId="14" fontId="3" fillId="0" borderId="37" xfId="0" applyNumberFormat="1" applyFont="1" applyFill="1" applyBorder="1" applyAlignment="1">
      <alignment horizontal="left" vertical="center" wrapText="1"/>
    </xf>
    <xf numFmtId="180" fontId="16" fillId="0" borderId="42" xfId="3" applyNumberFormat="1" applyFont="1" applyFill="1" applyBorder="1" applyAlignment="1">
      <alignment vertical="center" wrapText="1"/>
    </xf>
    <xf numFmtId="0" fontId="16" fillId="0" borderId="42" xfId="7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14" fontId="3" fillId="4" borderId="37" xfId="0" applyNumberFormat="1" applyFont="1" applyFill="1" applyBorder="1" applyAlignment="1">
      <alignment horizontal="center" vertical="center" wrapText="1"/>
    </xf>
    <xf numFmtId="14" fontId="3" fillId="4" borderId="13" xfId="0" applyNumberFormat="1" applyFont="1" applyFill="1" applyBorder="1" applyAlignment="1">
      <alignment horizontal="center" vertical="center" wrapText="1"/>
    </xf>
    <xf numFmtId="14" fontId="3" fillId="4" borderId="37" xfId="0" applyNumberFormat="1" applyFont="1" applyFill="1" applyBorder="1" applyAlignment="1">
      <alignment horizontal="left" vertical="center" wrapText="1"/>
    </xf>
    <xf numFmtId="178" fontId="3" fillId="4" borderId="37" xfId="3" applyNumberFormat="1" applyFont="1" applyFill="1" applyBorder="1" applyAlignment="1">
      <alignment horizontal="right" vertical="center" wrapText="1"/>
    </xf>
    <xf numFmtId="178" fontId="16" fillId="4" borderId="37" xfId="3" applyNumberFormat="1" applyFont="1" applyFill="1" applyBorder="1" applyAlignment="1">
      <alignment vertical="center" wrapText="1"/>
    </xf>
    <xf numFmtId="180" fontId="16" fillId="4" borderId="42" xfId="3" applyNumberFormat="1" applyFont="1" applyFill="1" applyBorder="1" applyAlignment="1">
      <alignment vertical="center" wrapText="1"/>
    </xf>
    <xf numFmtId="0" fontId="16" fillId="4" borderId="21" xfId="4" applyFont="1" applyFill="1" applyBorder="1" applyAlignment="1">
      <alignment horizontal="left" vertical="center"/>
    </xf>
    <xf numFmtId="0" fontId="16" fillId="4" borderId="42" xfId="7" applyFont="1" applyFill="1" applyBorder="1" applyAlignment="1">
      <alignment horizontal="right" vertical="center" wrapText="1"/>
    </xf>
    <xf numFmtId="0" fontId="16" fillId="4" borderId="21" xfId="7" applyFont="1" applyFill="1" applyBorder="1" applyAlignment="1">
      <alignment horizontal="left" vertical="center" wrapText="1"/>
    </xf>
    <xf numFmtId="178" fontId="16" fillId="4" borderId="13" xfId="3" applyNumberFormat="1" applyFont="1" applyFill="1" applyBorder="1" applyAlignment="1">
      <alignment horizontal="right" vertical="center" wrapText="1"/>
    </xf>
    <xf numFmtId="0" fontId="4" fillId="5" borderId="10" xfId="7" applyFont="1" applyFill="1" applyBorder="1" applyAlignment="1">
      <alignment horizontal="center" vertical="center" wrapText="1"/>
    </xf>
    <xf numFmtId="0" fontId="4" fillId="5" borderId="11" xfId="7" applyFont="1" applyFill="1" applyBorder="1" applyAlignment="1">
      <alignment horizontal="center" vertical="center" wrapText="1"/>
    </xf>
    <xf numFmtId="0" fontId="3" fillId="2" borderId="12" xfId="7" applyFont="1" applyFill="1" applyBorder="1" applyAlignment="1">
      <alignment horizontal="center" vertical="center" wrapText="1"/>
    </xf>
    <xf numFmtId="0" fontId="3" fillId="2" borderId="16" xfId="7" applyFont="1" applyFill="1" applyBorder="1" applyAlignment="1">
      <alignment horizontal="center" vertical="center" wrapText="1"/>
    </xf>
    <xf numFmtId="0" fontId="4" fillId="5" borderId="40" xfId="7" applyFont="1" applyFill="1" applyBorder="1" applyAlignment="1">
      <alignment horizontal="center" vertical="center"/>
    </xf>
    <xf numFmtId="0" fontId="4" fillId="5" borderId="39" xfId="7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3" fillId="0" borderId="4" xfId="7" applyFont="1" applyBorder="1" applyAlignment="1">
      <alignment horizontal="left" vertical="center"/>
    </xf>
    <xf numFmtId="0" fontId="5" fillId="2" borderId="14" xfId="7" applyFont="1" applyFill="1" applyBorder="1" applyAlignment="1">
      <alignment horizontal="right" vertical="center"/>
    </xf>
    <xf numFmtId="0" fontId="5" fillId="2" borderId="22" xfId="7" applyFont="1" applyFill="1" applyBorder="1" applyAlignment="1">
      <alignment horizontal="right" vertical="center"/>
    </xf>
    <xf numFmtId="0" fontId="5" fillId="2" borderId="21" xfId="7" applyFont="1" applyFill="1" applyBorder="1" applyAlignment="1">
      <alignment horizontal="right" vertical="center"/>
    </xf>
    <xf numFmtId="0" fontId="3" fillId="0" borderId="12" xfId="4" applyFont="1" applyFill="1" applyBorder="1" applyAlignment="1">
      <alignment horizontal="left" vertical="center" wrapText="1"/>
    </xf>
    <xf numFmtId="0" fontId="16" fillId="0" borderId="16" xfId="4" applyFont="1" applyFill="1" applyBorder="1" applyAlignment="1">
      <alignment horizontal="left" vertical="center" wrapText="1"/>
    </xf>
    <xf numFmtId="0" fontId="5" fillId="2" borderId="2" xfId="7" applyFont="1" applyFill="1" applyBorder="1" applyAlignment="1">
      <alignment horizontal="right" vertical="center"/>
    </xf>
    <xf numFmtId="0" fontId="5" fillId="2" borderId="3" xfId="7" applyFont="1" applyFill="1" applyBorder="1" applyAlignment="1">
      <alignment horizontal="right" vertical="center"/>
    </xf>
    <xf numFmtId="0" fontId="5" fillId="2" borderId="15" xfId="7" applyFont="1" applyFill="1" applyBorder="1" applyAlignment="1">
      <alignment horizontal="right" vertical="center"/>
    </xf>
    <xf numFmtId="0" fontId="4" fillId="5" borderId="42" xfId="7" applyFont="1" applyFill="1" applyBorder="1" applyAlignment="1">
      <alignment horizontal="center" vertical="center" wrapText="1"/>
    </xf>
    <xf numFmtId="0" fontId="4" fillId="5" borderId="46" xfId="7" applyFont="1" applyFill="1" applyBorder="1" applyAlignment="1">
      <alignment horizontal="center" vertical="center" wrapText="1"/>
    </xf>
    <xf numFmtId="178" fontId="8" fillId="0" borderId="37" xfId="3" applyNumberFormat="1" applyFont="1" applyFill="1" applyBorder="1" applyAlignment="1">
      <alignment horizontal="right" vertical="center" wrapText="1"/>
    </xf>
    <xf numFmtId="180" fontId="3" fillId="0" borderId="37" xfId="3" applyNumberFormat="1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0" fontId="3" fillId="2" borderId="13" xfId="7" applyFont="1" applyFill="1" applyBorder="1" applyAlignment="1">
      <alignment horizontal="center" vertical="center" wrapText="1"/>
    </xf>
    <xf numFmtId="178" fontId="3" fillId="0" borderId="37" xfId="3" applyNumberFormat="1" applyFont="1" applyFill="1" applyBorder="1" applyAlignment="1">
      <alignment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0" fontId="3" fillId="2" borderId="37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left" vertical="center" wrapText="1"/>
    </xf>
    <xf numFmtId="0" fontId="6" fillId="2" borderId="0" xfId="7" applyFont="1" applyFill="1" applyBorder="1" applyAlignment="1">
      <alignment horizontal="left" vertical="center" wrapText="1"/>
    </xf>
    <xf numFmtId="0" fontId="6" fillId="2" borderId="17" xfId="7" applyFont="1" applyFill="1" applyBorder="1" applyAlignment="1">
      <alignment horizontal="left" vertical="center" wrapText="1"/>
    </xf>
    <xf numFmtId="0" fontId="6" fillId="2" borderId="19" xfId="7" applyFont="1" applyFill="1" applyBorder="1" applyAlignment="1">
      <alignment horizontal="left" vertical="center" wrapText="1"/>
    </xf>
    <xf numFmtId="0" fontId="6" fillId="2" borderId="1" xfId="7" applyFont="1" applyFill="1" applyBorder="1" applyAlignment="1">
      <alignment horizontal="left" vertical="center" wrapText="1"/>
    </xf>
    <xf numFmtId="0" fontId="6" fillId="2" borderId="20" xfId="7" applyFont="1" applyFill="1" applyBorder="1" applyAlignment="1">
      <alignment horizontal="left" vertical="center" wrapText="1"/>
    </xf>
    <xf numFmtId="0" fontId="5" fillId="2" borderId="37" xfId="7" applyFont="1" applyFill="1" applyBorder="1" applyAlignment="1">
      <alignment horizontal="right" vertical="center"/>
    </xf>
    <xf numFmtId="0" fontId="3" fillId="2" borderId="4" xfId="7" applyFont="1" applyFill="1" applyBorder="1" applyAlignment="1">
      <alignment horizontal="right" vertical="center" wrapText="1"/>
    </xf>
    <xf numFmtId="0" fontId="3" fillId="2" borderId="0" xfId="7" applyFont="1" applyFill="1" applyBorder="1" applyAlignment="1">
      <alignment horizontal="right" vertical="center" wrapText="1"/>
    </xf>
    <xf numFmtId="0" fontId="3" fillId="2" borderId="44" xfId="7" applyFont="1" applyFill="1" applyBorder="1" applyAlignment="1">
      <alignment horizontal="right" vertical="center" wrapText="1"/>
    </xf>
    <xf numFmtId="0" fontId="4" fillId="6" borderId="19" xfId="7" applyFont="1" applyFill="1" applyBorder="1" applyAlignment="1">
      <alignment horizontal="right" vertical="center" wrapText="1"/>
    </xf>
    <xf numFmtId="0" fontId="4" fillId="6" borderId="1" xfId="7" applyFont="1" applyFill="1" applyBorder="1" applyAlignment="1">
      <alignment horizontal="right" vertical="center" wrapText="1"/>
    </xf>
    <xf numFmtId="0" fontId="4" fillId="6" borderId="20" xfId="7" applyFont="1" applyFill="1" applyBorder="1" applyAlignment="1">
      <alignment horizontal="right" vertical="center" wrapText="1"/>
    </xf>
    <xf numFmtId="0" fontId="6" fillId="2" borderId="16" xfId="7" applyFont="1" applyFill="1" applyBorder="1" applyAlignment="1">
      <alignment horizontal="center" vertical="center" wrapText="1"/>
    </xf>
    <xf numFmtId="0" fontId="6" fillId="2" borderId="18" xfId="7" applyFont="1" applyFill="1" applyBorder="1" applyAlignment="1">
      <alignment horizontal="center" vertical="center" wrapText="1"/>
    </xf>
    <xf numFmtId="0" fontId="3" fillId="0" borderId="47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center" vertical="center" wrapText="1"/>
    </xf>
    <xf numFmtId="0" fontId="4" fillId="5" borderId="40" xfId="7" applyFont="1" applyFill="1" applyBorder="1" applyAlignment="1">
      <alignment horizontal="center" vertical="center" wrapText="1"/>
    </xf>
    <xf numFmtId="0" fontId="4" fillId="5" borderId="39" xfId="7" applyFont="1" applyFill="1" applyBorder="1" applyAlignment="1">
      <alignment horizontal="center" vertical="center" wrapText="1"/>
    </xf>
    <xf numFmtId="0" fontId="4" fillId="5" borderId="42" xfId="7" applyFont="1" applyFill="1" applyBorder="1" applyAlignment="1">
      <alignment horizontal="center" vertical="center"/>
    </xf>
    <xf numFmtId="0" fontId="4" fillId="5" borderId="46" xfId="7" applyFont="1" applyFill="1" applyBorder="1" applyAlignment="1">
      <alignment horizontal="center" vertical="center"/>
    </xf>
    <xf numFmtId="177" fontId="6" fillId="3" borderId="0" xfId="7" applyNumberFormat="1" applyFont="1" applyFill="1" applyAlignment="1">
      <alignment horizontal="left" vertical="top"/>
    </xf>
    <xf numFmtId="177" fontId="6" fillId="3" borderId="17" xfId="7" applyNumberFormat="1" applyFont="1" applyFill="1" applyBorder="1" applyAlignment="1">
      <alignment horizontal="left" vertical="top"/>
    </xf>
    <xf numFmtId="0" fontId="3" fillId="2" borderId="6" xfId="7" applyFont="1" applyFill="1" applyBorder="1" applyAlignment="1">
      <alignment horizontal="left" vertical="center" wrapText="1"/>
    </xf>
    <xf numFmtId="0" fontId="6" fillId="3" borderId="6" xfId="7" applyFont="1" applyFill="1" applyBorder="1" applyAlignment="1">
      <alignment horizontal="left" vertical="center" wrapText="1"/>
    </xf>
    <xf numFmtId="0" fontId="6" fillId="3" borderId="29" xfId="7" applyFont="1" applyFill="1" applyBorder="1" applyAlignment="1">
      <alignment horizontal="left" vertical="center" wrapText="1"/>
    </xf>
    <xf numFmtId="57" fontId="12" fillId="2" borderId="4" xfId="3" applyNumberFormat="1" applyFont="1" applyFill="1" applyBorder="1" applyAlignment="1">
      <alignment horizontal="center" vertical="center" wrapText="1"/>
    </xf>
    <xf numFmtId="57" fontId="12" fillId="2" borderId="0" xfId="3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4" fillId="5" borderId="8" xfId="7" applyFont="1" applyFill="1" applyBorder="1" applyAlignment="1">
      <alignment horizontal="center" vertical="center" wrapText="1"/>
    </xf>
    <xf numFmtId="0" fontId="4" fillId="5" borderId="9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left" vertical="center" wrapText="1"/>
    </xf>
    <xf numFmtId="0" fontId="3" fillId="2" borderId="2" xfId="7" applyFont="1" applyFill="1" applyBorder="1" applyAlignment="1">
      <alignment vertical="center" wrapText="1"/>
    </xf>
    <xf numFmtId="0" fontId="3" fillId="2" borderId="3" xfId="7" applyFont="1" applyFill="1" applyBorder="1" applyAlignment="1">
      <alignment vertical="center" wrapText="1"/>
    </xf>
    <xf numFmtId="0" fontId="6" fillId="3" borderId="3" xfId="7" applyFont="1" applyFill="1" applyBorder="1" applyAlignment="1">
      <alignment horizontal="left" vertical="center"/>
    </xf>
    <xf numFmtId="0" fontId="6" fillId="3" borderId="15" xfId="7" applyFont="1" applyFill="1" applyBorder="1" applyAlignment="1">
      <alignment horizontal="left" vertical="center"/>
    </xf>
    <xf numFmtId="0" fontId="3" fillId="2" borderId="0" xfId="7" applyFont="1" applyFill="1" applyBorder="1" applyAlignment="1">
      <alignment horizontal="left" vertical="center" wrapText="1"/>
    </xf>
    <xf numFmtId="0" fontId="6" fillId="3" borderId="0" xfId="7" applyFont="1" applyFill="1" applyBorder="1" applyAlignment="1">
      <alignment horizontal="left" vertical="center"/>
    </xf>
    <xf numFmtId="0" fontId="6" fillId="3" borderId="17" xfId="7" applyFont="1" applyFill="1" applyBorder="1" applyAlignment="1">
      <alignment horizontal="left" vertical="center"/>
    </xf>
    <xf numFmtId="0" fontId="17" fillId="7" borderId="37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178" fontId="8" fillId="4" borderId="12" xfId="3" applyNumberFormat="1" applyFont="1" applyFill="1" applyBorder="1" applyAlignment="1">
      <alignment horizontal="right" vertical="center" wrapText="1"/>
    </xf>
    <xf numFmtId="178" fontId="8" fillId="4" borderId="16" xfId="3" applyNumberFormat="1" applyFont="1" applyFill="1" applyBorder="1" applyAlignment="1">
      <alignment horizontal="right" vertical="center" wrapText="1"/>
    </xf>
    <xf numFmtId="178" fontId="8" fillId="4" borderId="18" xfId="3" applyNumberFormat="1" applyFont="1" applyFill="1" applyBorder="1" applyAlignment="1">
      <alignment horizontal="right" vertical="center" wrapText="1"/>
    </xf>
    <xf numFmtId="0" fontId="6" fillId="2" borderId="2" xfId="7" applyFont="1" applyFill="1" applyBorder="1" applyAlignment="1">
      <alignment horizontal="center" vertical="center" wrapText="1"/>
    </xf>
    <xf numFmtId="0" fontId="6" fillId="2" borderId="3" xfId="7" applyFont="1" applyFill="1" applyBorder="1" applyAlignment="1">
      <alignment horizontal="center" vertical="center" wrapText="1"/>
    </xf>
    <xf numFmtId="0" fontId="6" fillId="2" borderId="15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 wrapText="1"/>
    </xf>
    <xf numFmtId="0" fontId="6" fillId="2" borderId="0" xfId="7" applyFont="1" applyFill="1" applyBorder="1" applyAlignment="1">
      <alignment horizontal="center" vertical="center" wrapText="1"/>
    </xf>
    <xf numFmtId="0" fontId="6" fillId="2" borderId="17" xfId="7" applyFont="1" applyFill="1" applyBorder="1" applyAlignment="1">
      <alignment horizontal="center" vertical="center" wrapText="1"/>
    </xf>
    <xf numFmtId="0" fontId="6" fillId="2" borderId="19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2" borderId="20" xfId="7" applyFont="1" applyFill="1" applyBorder="1" applyAlignment="1">
      <alignment horizontal="center" vertical="center" wrapText="1"/>
    </xf>
    <xf numFmtId="181" fontId="3" fillId="3" borderId="2" xfId="3" applyNumberFormat="1" applyFont="1" applyFill="1" applyBorder="1" applyAlignment="1">
      <alignment horizontal="right" vertical="center" wrapText="1"/>
    </xf>
    <xf numFmtId="181" fontId="3" fillId="3" borderId="4" xfId="3" applyNumberFormat="1" applyFont="1" applyFill="1" applyBorder="1" applyAlignment="1">
      <alignment horizontal="right" vertical="center" wrapText="1"/>
    </xf>
    <xf numFmtId="181" fontId="3" fillId="3" borderId="19" xfId="3" applyNumberFormat="1" applyFont="1" applyFill="1" applyBorder="1" applyAlignment="1">
      <alignment horizontal="right" vertical="center" wrapText="1"/>
    </xf>
    <xf numFmtId="178" fontId="3" fillId="2" borderId="15" xfId="3" applyNumberFormat="1" applyFont="1" applyFill="1" applyBorder="1" applyAlignment="1">
      <alignment horizontal="left" vertical="center" wrapText="1"/>
    </xf>
    <xf numFmtId="178" fontId="3" fillId="2" borderId="17" xfId="3" applyNumberFormat="1" applyFont="1" applyFill="1" applyBorder="1" applyAlignment="1">
      <alignment horizontal="left" vertical="center" wrapText="1"/>
    </xf>
    <xf numFmtId="178" fontId="3" fillId="2" borderId="20" xfId="3" applyNumberFormat="1" applyFont="1" applyFill="1" applyBorder="1" applyAlignment="1">
      <alignment horizontal="left" vertical="center" wrapText="1"/>
    </xf>
    <xf numFmtId="180" fontId="3" fillId="3" borderId="2" xfId="3" applyNumberFormat="1" applyFont="1" applyFill="1" applyBorder="1" applyAlignment="1">
      <alignment horizontal="right" vertical="center" wrapText="1"/>
    </xf>
    <xf numFmtId="180" fontId="3" fillId="3" borderId="4" xfId="3" applyNumberFormat="1" applyFont="1" applyFill="1" applyBorder="1" applyAlignment="1">
      <alignment horizontal="right" vertical="center" wrapText="1"/>
    </xf>
    <xf numFmtId="180" fontId="3" fillId="3" borderId="19" xfId="3" applyNumberFormat="1" applyFont="1" applyFill="1" applyBorder="1" applyAlignment="1">
      <alignment horizontal="right" vertical="center" wrapText="1"/>
    </xf>
    <xf numFmtId="178" fontId="3" fillId="3" borderId="2" xfId="3" applyNumberFormat="1" applyFont="1" applyFill="1" applyBorder="1" applyAlignment="1">
      <alignment horizontal="right" vertical="center" wrapText="1"/>
    </xf>
    <xf numFmtId="178" fontId="3" fillId="3" borderId="4" xfId="3" applyNumberFormat="1" applyFont="1" applyFill="1" applyBorder="1" applyAlignment="1">
      <alignment horizontal="right" vertical="center" wrapText="1"/>
    </xf>
    <xf numFmtId="178" fontId="3" fillId="3" borderId="19" xfId="3" applyNumberFormat="1" applyFont="1" applyFill="1" applyBorder="1" applyAlignment="1">
      <alignment horizontal="right" vertical="center" wrapText="1"/>
    </xf>
    <xf numFmtId="0" fontId="5" fillId="2" borderId="24" xfId="7" applyFont="1" applyFill="1" applyBorder="1" applyAlignment="1">
      <alignment horizontal="right" vertical="center"/>
    </xf>
    <xf numFmtId="0" fontId="5" fillId="2" borderId="31" xfId="7" applyFont="1" applyFill="1" applyBorder="1" applyAlignment="1">
      <alignment horizontal="right" vertical="center"/>
    </xf>
    <xf numFmtId="0" fontId="3" fillId="2" borderId="25" xfId="7" applyFont="1" applyFill="1" applyBorder="1" applyAlignment="1">
      <alignment horizontal="right" vertical="center" wrapText="1"/>
    </xf>
    <xf numFmtId="0" fontId="3" fillId="2" borderId="26" xfId="7" applyFont="1" applyFill="1" applyBorder="1" applyAlignment="1">
      <alignment horizontal="right" vertical="center" wrapText="1"/>
    </xf>
    <xf numFmtId="0" fontId="3" fillId="2" borderId="33" xfId="7" applyFont="1" applyFill="1" applyBorder="1" applyAlignment="1">
      <alignment horizontal="right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12" xfId="4" applyFont="1" applyFill="1" applyBorder="1" applyAlignment="1">
      <alignment horizontal="center" vertical="center" wrapText="1"/>
    </xf>
    <xf numFmtId="0" fontId="3" fillId="3" borderId="16" xfId="4" applyFont="1" applyFill="1" applyBorder="1" applyAlignment="1">
      <alignment horizontal="center" vertical="center" wrapText="1"/>
    </xf>
    <xf numFmtId="0" fontId="3" fillId="3" borderId="18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2" borderId="12" xfId="7" applyFont="1" applyFill="1" applyBorder="1" applyAlignment="1">
      <alignment horizontal="left" vertical="top" wrapText="1"/>
    </xf>
    <xf numFmtId="0" fontId="6" fillId="2" borderId="16" xfId="7" applyFont="1" applyFill="1" applyBorder="1" applyAlignment="1">
      <alignment horizontal="left" vertical="top" wrapText="1"/>
    </xf>
    <xf numFmtId="0" fontId="6" fillId="2" borderId="18" xfId="7" applyFont="1" applyFill="1" applyBorder="1" applyAlignment="1">
      <alignment horizontal="left" vertical="top" wrapText="1"/>
    </xf>
    <xf numFmtId="0" fontId="5" fillId="2" borderId="5" xfId="7" applyFont="1" applyFill="1" applyBorder="1" applyAlignment="1">
      <alignment horizontal="right" vertical="center"/>
    </xf>
    <xf numFmtId="0" fontId="5" fillId="2" borderId="6" xfId="7" applyFont="1" applyFill="1" applyBorder="1" applyAlignment="1">
      <alignment horizontal="right" vertical="center"/>
    </xf>
    <xf numFmtId="0" fontId="5" fillId="2" borderId="29" xfId="7" applyFont="1" applyFill="1" applyBorder="1" applyAlignment="1">
      <alignment horizontal="right" vertical="center"/>
    </xf>
    <xf numFmtId="0" fontId="4" fillId="5" borderId="8" xfId="7" applyFont="1" applyFill="1" applyBorder="1" applyAlignment="1">
      <alignment horizontal="center" vertical="center"/>
    </xf>
    <xf numFmtId="0" fontId="4" fillId="5" borderId="9" xfId="7" applyFont="1" applyFill="1" applyBorder="1" applyAlignment="1">
      <alignment horizontal="center" vertical="center"/>
    </xf>
    <xf numFmtId="177" fontId="3" fillId="3" borderId="0" xfId="7" applyNumberFormat="1" applyFont="1" applyFill="1" applyAlignment="1">
      <alignment horizontal="left" vertical="top"/>
    </xf>
    <xf numFmtId="177" fontId="3" fillId="3" borderId="17" xfId="7" applyNumberFormat="1" applyFont="1" applyFill="1" applyBorder="1" applyAlignment="1">
      <alignment horizontal="left" vertical="top"/>
    </xf>
    <xf numFmtId="0" fontId="3" fillId="3" borderId="6" xfId="7" applyFont="1" applyFill="1" applyBorder="1" applyAlignment="1">
      <alignment horizontal="left" vertical="center" wrapText="1"/>
    </xf>
    <xf numFmtId="0" fontId="3" fillId="3" borderId="29" xfId="7" applyFont="1" applyFill="1" applyBorder="1" applyAlignment="1">
      <alignment horizontal="left" vertical="center" wrapText="1"/>
    </xf>
    <xf numFmtId="57" fontId="3" fillId="2" borderId="4" xfId="3" applyNumberFormat="1" applyFont="1" applyFill="1" applyBorder="1" applyAlignment="1">
      <alignment horizontal="center" vertical="center" wrapText="1"/>
    </xf>
    <xf numFmtId="57" fontId="3" fillId="2" borderId="0" xfId="3" applyNumberFormat="1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17" xfId="3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left" vertical="center" wrapText="1"/>
    </xf>
    <xf numFmtId="0" fontId="3" fillId="3" borderId="3" xfId="7" applyFont="1" applyFill="1" applyBorder="1" applyAlignment="1">
      <alignment horizontal="left" vertical="center"/>
    </xf>
    <xf numFmtId="0" fontId="3" fillId="3" borderId="15" xfId="7" applyFont="1" applyFill="1" applyBorder="1" applyAlignment="1">
      <alignment horizontal="left" vertical="center"/>
    </xf>
    <xf numFmtId="0" fontId="2" fillId="2" borderId="0" xfId="1" applyFill="1" applyBorder="1" applyAlignment="1">
      <alignment horizontal="left" vertical="center" wrapText="1"/>
    </xf>
    <xf numFmtId="0" fontId="3" fillId="3" borderId="0" xfId="7" applyFont="1" applyFill="1" applyAlignment="1">
      <alignment horizontal="left" vertical="center" wrapText="1"/>
    </xf>
    <xf numFmtId="0" fontId="3" fillId="3" borderId="17" xfId="7" applyFont="1" applyFill="1" applyBorder="1" applyAlignment="1">
      <alignment horizontal="left" vertical="center" wrapText="1"/>
    </xf>
    <xf numFmtId="0" fontId="3" fillId="8" borderId="12" xfId="7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177" fontId="3" fillId="8" borderId="37" xfId="6" applyNumberFormat="1" applyFont="1" applyFill="1" applyBorder="1" applyAlignment="1">
      <alignment horizontal="left" vertical="center"/>
    </xf>
    <xf numFmtId="178" fontId="3" fillId="8" borderId="37" xfId="3" applyNumberFormat="1" applyFont="1" applyFill="1" applyBorder="1" applyAlignment="1">
      <alignment horizontal="right" vertical="center" wrapText="1"/>
    </xf>
    <xf numFmtId="178" fontId="3" fillId="8" borderId="37" xfId="3" applyNumberFormat="1" applyFont="1" applyFill="1" applyBorder="1" applyAlignment="1">
      <alignment horizontal="left" vertical="center" wrapText="1"/>
    </xf>
    <xf numFmtId="180" fontId="16" fillId="8" borderId="37" xfId="3" applyNumberFormat="1" applyFont="1" applyFill="1" applyBorder="1" applyAlignment="1">
      <alignment vertical="center" wrapText="1"/>
    </xf>
    <xf numFmtId="0" fontId="16" fillId="8" borderId="37" xfId="4" applyFont="1" applyFill="1" applyBorder="1" applyAlignment="1">
      <alignment horizontal="left" vertical="center"/>
    </xf>
    <xf numFmtId="0" fontId="16" fillId="8" borderId="37" xfId="7" applyFont="1" applyFill="1" applyBorder="1" applyAlignment="1">
      <alignment horizontal="right" vertical="center" wrapText="1"/>
    </xf>
    <xf numFmtId="0" fontId="16" fillId="8" borderId="37" xfId="7" applyFont="1" applyFill="1" applyBorder="1" applyAlignment="1">
      <alignment horizontal="left" vertical="center" wrapText="1"/>
    </xf>
    <xf numFmtId="178" fontId="16" fillId="8" borderId="37" xfId="3" applyNumberFormat="1" applyFont="1" applyFill="1" applyBorder="1" applyAlignment="1">
      <alignment horizontal="right" vertical="center" wrapText="1"/>
    </xf>
  </cellXfs>
  <cellStyles count="8">
    <cellStyle name="0,0_x000d__x000a_NA_x000d__x000a_" xfId="2"/>
    <cellStyle name="Normal_Sheet1" xfId="3"/>
    <cellStyle name="常规" xfId="0" builtinId="0"/>
    <cellStyle name="常规 2" xfId="4"/>
    <cellStyle name="常规 3" xfId="5"/>
    <cellStyle name="常规_Sheet1" xfId="6"/>
    <cellStyle name="常规_Sheet1_1" xfId="7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tabSelected="1" zoomScale="90" zoomScaleNormal="90" workbookViewId="0">
      <selection activeCell="D39" sqref="D39"/>
    </sheetView>
  </sheetViews>
  <sheetFormatPr defaultColWidth="8.59765625" defaultRowHeight="15.6" x14ac:dyDescent="0.25"/>
  <cols>
    <col min="1" max="1" width="9.59765625" style="67" customWidth="1"/>
    <col min="2" max="2" width="4.09765625" style="67" customWidth="1"/>
    <col min="3" max="3" width="19" style="67" customWidth="1"/>
    <col min="4" max="4" width="15.8984375" style="67" bestFit="1" customWidth="1"/>
    <col min="5" max="5" width="57.296875" style="67" bestFit="1" customWidth="1"/>
    <col min="6" max="6" width="11.59765625" style="67" customWidth="1"/>
    <col min="7" max="7" width="5" style="67" customWidth="1"/>
    <col min="8" max="11" width="5.3984375" style="67" customWidth="1"/>
    <col min="12" max="12" width="21.59765625" style="67" customWidth="1"/>
    <col min="13" max="13" width="27" style="67" customWidth="1"/>
    <col min="14" max="15" width="8.59765625" style="67"/>
    <col min="16" max="16" width="13.59765625" style="68" customWidth="1"/>
    <col min="17" max="16384" width="8.59765625" style="67"/>
  </cols>
  <sheetData>
    <row r="1" spans="1:13" ht="29.25" customHeight="1" x14ac:dyDescent="0.25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3" x14ac:dyDescent="0.25">
      <c r="A2" s="228" t="s">
        <v>10</v>
      </c>
      <c r="B2" s="229"/>
      <c r="C2" s="229"/>
      <c r="D2" s="229"/>
      <c r="E2" s="229"/>
      <c r="F2" s="3" t="s">
        <v>11</v>
      </c>
      <c r="G2" s="230" t="s">
        <v>91</v>
      </c>
      <c r="H2" s="230"/>
      <c r="I2" s="230"/>
      <c r="J2" s="230"/>
      <c r="K2" s="230"/>
      <c r="L2" s="231"/>
    </row>
    <row r="3" spans="1:13" ht="15.6" customHeight="1" x14ac:dyDescent="0.25">
      <c r="A3" s="4" t="s">
        <v>12</v>
      </c>
      <c r="B3" s="232" t="s">
        <v>72</v>
      </c>
      <c r="C3" s="232"/>
      <c r="D3" s="232"/>
      <c r="E3" s="232"/>
      <c r="F3" s="5" t="s">
        <v>13</v>
      </c>
      <c r="G3" s="233" t="s">
        <v>92</v>
      </c>
      <c r="H3" s="233"/>
      <c r="I3" s="233"/>
      <c r="J3" s="233"/>
      <c r="K3" s="233"/>
      <c r="L3" s="234"/>
    </row>
    <row r="4" spans="1:13" x14ac:dyDescent="0.25">
      <c r="A4" s="6" t="s">
        <v>14</v>
      </c>
      <c r="B4" s="134">
        <v>45</v>
      </c>
      <c r="C4" s="133" t="s">
        <v>64</v>
      </c>
      <c r="D4" s="8"/>
      <c r="E4" s="8"/>
      <c r="F4" s="9" t="s">
        <v>16</v>
      </c>
      <c r="G4" s="216"/>
      <c r="H4" s="216"/>
      <c r="I4" s="216"/>
      <c r="J4" s="216"/>
      <c r="K4" s="216"/>
      <c r="L4" s="217"/>
    </row>
    <row r="5" spans="1:13" ht="16.2" thickBot="1" x14ac:dyDescent="0.3">
      <c r="A5" s="10" t="s">
        <v>17</v>
      </c>
      <c r="B5" s="218" t="s">
        <v>73</v>
      </c>
      <c r="C5" s="218"/>
      <c r="D5" s="218"/>
      <c r="E5" s="218"/>
      <c r="F5" s="11" t="s">
        <v>18</v>
      </c>
      <c r="G5" s="219" t="s">
        <v>141</v>
      </c>
      <c r="H5" s="219"/>
      <c r="I5" s="219"/>
      <c r="J5" s="219"/>
      <c r="K5" s="219"/>
      <c r="L5" s="220"/>
    </row>
    <row r="6" spans="1:13" ht="22.5" customHeight="1" thickBot="1" x14ac:dyDescent="0.3">
      <c r="A6" s="221"/>
      <c r="B6" s="222"/>
      <c r="C6" s="223"/>
      <c r="D6" s="223"/>
      <c r="E6" s="223"/>
      <c r="F6" s="223"/>
      <c r="G6" s="223"/>
      <c r="H6" s="223"/>
      <c r="I6" s="223"/>
      <c r="J6" s="223"/>
      <c r="K6" s="223"/>
      <c r="L6" s="224"/>
    </row>
    <row r="7" spans="1:13" ht="22.5" customHeight="1" x14ac:dyDescent="0.25">
      <c r="A7" s="12" t="s">
        <v>2</v>
      </c>
      <c r="B7" s="225" t="s">
        <v>19</v>
      </c>
      <c r="C7" s="226"/>
      <c r="D7" s="225" t="s">
        <v>20</v>
      </c>
      <c r="E7" s="226"/>
      <c r="F7" s="163" t="s">
        <v>21</v>
      </c>
      <c r="G7" s="164"/>
      <c r="H7" s="163" t="s">
        <v>22</v>
      </c>
      <c r="I7" s="164"/>
      <c r="J7" s="163" t="s">
        <v>23</v>
      </c>
      <c r="K7" s="164"/>
      <c r="L7" s="43" t="s">
        <v>24</v>
      </c>
    </row>
    <row r="8" spans="1:13" x14ac:dyDescent="0.25">
      <c r="A8" s="165" t="s">
        <v>3</v>
      </c>
      <c r="B8" s="191">
        <v>1</v>
      </c>
      <c r="C8" s="181" t="s">
        <v>131</v>
      </c>
      <c r="D8" s="73" t="s">
        <v>25</v>
      </c>
      <c r="E8" s="74" t="s">
        <v>81</v>
      </c>
      <c r="F8" s="193">
        <v>430</v>
      </c>
      <c r="G8" s="190" t="s">
        <v>26</v>
      </c>
      <c r="H8" s="189">
        <v>22</v>
      </c>
      <c r="I8" s="192" t="s">
        <v>27</v>
      </c>
      <c r="J8" s="189">
        <v>1</v>
      </c>
      <c r="K8" s="190" t="s">
        <v>28</v>
      </c>
      <c r="L8" s="188">
        <f>F8*H8*J8</f>
        <v>9460</v>
      </c>
      <c r="M8" s="177"/>
    </row>
    <row r="9" spans="1:13" x14ac:dyDescent="0.25">
      <c r="A9" s="166"/>
      <c r="B9" s="191"/>
      <c r="C9" s="182"/>
      <c r="D9" s="73" t="s">
        <v>29</v>
      </c>
      <c r="E9" s="74" t="s">
        <v>82</v>
      </c>
      <c r="F9" s="193"/>
      <c r="G9" s="190"/>
      <c r="H9" s="189"/>
      <c r="I9" s="192"/>
      <c r="J9" s="189"/>
      <c r="K9" s="190"/>
      <c r="L9" s="188"/>
      <c r="M9" s="177"/>
    </row>
    <row r="10" spans="1:13" x14ac:dyDescent="0.25">
      <c r="A10" s="166"/>
      <c r="B10" s="191"/>
      <c r="C10" s="182"/>
      <c r="D10" s="73" t="s">
        <v>30</v>
      </c>
      <c r="E10" s="74" t="s">
        <v>74</v>
      </c>
      <c r="F10" s="193"/>
      <c r="G10" s="190"/>
      <c r="H10" s="189"/>
      <c r="I10" s="192"/>
      <c r="J10" s="189"/>
      <c r="K10" s="190"/>
      <c r="L10" s="188"/>
      <c r="M10" s="177"/>
    </row>
    <row r="11" spans="1:13" x14ac:dyDescent="0.25">
      <c r="A11" s="166"/>
      <c r="B11" s="191"/>
      <c r="C11" s="182"/>
      <c r="D11" s="75" t="s">
        <v>31</v>
      </c>
      <c r="E11" s="76" t="s">
        <v>75</v>
      </c>
      <c r="F11" s="193"/>
      <c r="G11" s="190"/>
      <c r="H11" s="189"/>
      <c r="I11" s="192"/>
      <c r="J11" s="189"/>
      <c r="K11" s="190"/>
      <c r="L11" s="188"/>
      <c r="M11" s="177"/>
    </row>
    <row r="12" spans="1:13" ht="16.2" thickBot="1" x14ac:dyDescent="0.3">
      <c r="A12" s="178" t="s">
        <v>190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70">
        <f>SUM(L8:L11)</f>
        <v>9460</v>
      </c>
    </row>
    <row r="13" spans="1:13" x14ac:dyDescent="0.25">
      <c r="A13" s="22" t="s">
        <v>68</v>
      </c>
      <c r="B13" s="175" t="s">
        <v>38</v>
      </c>
      <c r="C13" s="176"/>
      <c r="D13" s="175" t="s">
        <v>34</v>
      </c>
      <c r="E13" s="176"/>
      <c r="F13" s="163" t="s">
        <v>21</v>
      </c>
      <c r="G13" s="164"/>
      <c r="H13" s="163" t="s">
        <v>22</v>
      </c>
      <c r="I13" s="164"/>
      <c r="J13" s="163" t="s">
        <v>23</v>
      </c>
      <c r="K13" s="164"/>
      <c r="L13" s="43" t="s">
        <v>24</v>
      </c>
    </row>
    <row r="14" spans="1:13" ht="14.25" customHeight="1" x14ac:dyDescent="0.25">
      <c r="A14" s="173" t="s">
        <v>137</v>
      </c>
      <c r="B14" s="144">
        <v>1</v>
      </c>
      <c r="C14" s="77" t="s">
        <v>173</v>
      </c>
      <c r="D14" s="77" t="s">
        <v>148</v>
      </c>
      <c r="E14" s="146" t="s">
        <v>136</v>
      </c>
      <c r="F14" s="143">
        <v>4832</v>
      </c>
      <c r="G14" s="122" t="s">
        <v>41</v>
      </c>
      <c r="H14" s="147">
        <v>1</v>
      </c>
      <c r="I14" s="79" t="s">
        <v>35</v>
      </c>
      <c r="J14" s="148">
        <v>1</v>
      </c>
      <c r="K14" s="81" t="s">
        <v>36</v>
      </c>
      <c r="L14" s="82">
        <f>F14*H14*J14</f>
        <v>4832</v>
      </c>
      <c r="M14" s="54"/>
    </row>
    <row r="15" spans="1:13" ht="14.25" customHeight="1" x14ac:dyDescent="0.25">
      <c r="A15" s="173"/>
      <c r="B15" s="144">
        <v>2</v>
      </c>
      <c r="C15" s="153" t="s">
        <v>138</v>
      </c>
      <c r="D15" s="154" t="s">
        <v>139</v>
      </c>
      <c r="E15" s="155" t="s">
        <v>142</v>
      </c>
      <c r="F15" s="156">
        <v>3396.91</v>
      </c>
      <c r="G15" s="157" t="s">
        <v>41</v>
      </c>
      <c r="H15" s="158">
        <v>1</v>
      </c>
      <c r="I15" s="159" t="s">
        <v>187</v>
      </c>
      <c r="J15" s="160">
        <v>3</v>
      </c>
      <c r="K15" s="161" t="s">
        <v>36</v>
      </c>
      <c r="L15" s="162">
        <f t="shared" ref="L15:L26" si="0">F15*H15*J15</f>
        <v>10190.73</v>
      </c>
      <c r="M15" s="54"/>
    </row>
    <row r="16" spans="1:13" ht="14.25" customHeight="1" x14ac:dyDescent="0.25">
      <c r="A16" s="173"/>
      <c r="B16" s="144">
        <v>3</v>
      </c>
      <c r="C16" s="145" t="s">
        <v>143</v>
      </c>
      <c r="D16" s="77" t="s">
        <v>149</v>
      </c>
      <c r="E16" s="146" t="s">
        <v>144</v>
      </c>
      <c r="F16" s="143">
        <v>3400</v>
      </c>
      <c r="G16" s="122" t="s">
        <v>41</v>
      </c>
      <c r="H16" s="147">
        <v>1</v>
      </c>
      <c r="I16" s="79" t="s">
        <v>35</v>
      </c>
      <c r="J16" s="148">
        <v>1</v>
      </c>
      <c r="K16" s="81" t="s">
        <v>36</v>
      </c>
      <c r="L16" s="82">
        <f t="shared" si="0"/>
        <v>3400</v>
      </c>
      <c r="M16" s="54"/>
    </row>
    <row r="17" spans="1:16" ht="14.25" customHeight="1" x14ac:dyDescent="0.25">
      <c r="A17" s="173"/>
      <c r="B17" s="144">
        <v>4</v>
      </c>
      <c r="C17" s="145" t="s">
        <v>147</v>
      </c>
      <c r="D17" s="77" t="s">
        <v>149</v>
      </c>
      <c r="E17" s="146" t="s">
        <v>145</v>
      </c>
      <c r="F17" s="143">
        <v>3500</v>
      </c>
      <c r="G17" s="122" t="s">
        <v>41</v>
      </c>
      <c r="H17" s="147">
        <v>1</v>
      </c>
      <c r="I17" s="79" t="s">
        <v>35</v>
      </c>
      <c r="J17" s="148">
        <v>1</v>
      </c>
      <c r="K17" s="81" t="s">
        <v>36</v>
      </c>
      <c r="L17" s="82">
        <f t="shared" si="0"/>
        <v>3500</v>
      </c>
      <c r="M17" s="54"/>
    </row>
    <row r="18" spans="1:16" ht="14.25" customHeight="1" x14ac:dyDescent="0.25">
      <c r="A18" s="174"/>
      <c r="B18" s="144">
        <v>5</v>
      </c>
      <c r="C18" s="145" t="s">
        <v>146</v>
      </c>
      <c r="D18" s="77" t="s">
        <v>149</v>
      </c>
      <c r="E18" s="146" t="s">
        <v>150</v>
      </c>
      <c r="F18" s="150">
        <v>4136</v>
      </c>
      <c r="G18" s="122" t="s">
        <v>41</v>
      </c>
      <c r="H18" s="147">
        <v>1</v>
      </c>
      <c r="I18" s="79" t="s">
        <v>35</v>
      </c>
      <c r="J18" s="148">
        <v>1</v>
      </c>
      <c r="K18" s="81" t="s">
        <v>36</v>
      </c>
      <c r="L18" s="82">
        <f t="shared" si="0"/>
        <v>4136</v>
      </c>
      <c r="M18" s="54"/>
    </row>
    <row r="19" spans="1:16" ht="14.25" customHeight="1" x14ac:dyDescent="0.25">
      <c r="A19" s="173"/>
      <c r="B19" s="144">
        <v>6</v>
      </c>
      <c r="C19" s="145" t="s">
        <v>151</v>
      </c>
      <c r="D19" s="77" t="s">
        <v>65</v>
      </c>
      <c r="E19" s="146" t="s">
        <v>155</v>
      </c>
      <c r="F19" s="143">
        <v>3550</v>
      </c>
      <c r="G19" s="122" t="s">
        <v>41</v>
      </c>
      <c r="H19" s="147">
        <v>1</v>
      </c>
      <c r="I19" s="79" t="s">
        <v>35</v>
      </c>
      <c r="J19" s="148">
        <v>1</v>
      </c>
      <c r="K19" s="81" t="s">
        <v>36</v>
      </c>
      <c r="L19" s="82">
        <f t="shared" si="0"/>
        <v>3550</v>
      </c>
      <c r="M19" s="54"/>
    </row>
    <row r="20" spans="1:16" ht="14.25" customHeight="1" x14ac:dyDescent="0.25">
      <c r="A20" s="173"/>
      <c r="B20" s="144">
        <v>7</v>
      </c>
      <c r="C20" s="145" t="s">
        <v>152</v>
      </c>
      <c r="D20" s="77" t="s">
        <v>65</v>
      </c>
      <c r="E20" s="146" t="s">
        <v>156</v>
      </c>
      <c r="F20" s="150">
        <v>4325</v>
      </c>
      <c r="G20" s="122" t="s">
        <v>41</v>
      </c>
      <c r="H20" s="147">
        <v>1</v>
      </c>
      <c r="I20" s="79" t="s">
        <v>35</v>
      </c>
      <c r="J20" s="148">
        <v>1</v>
      </c>
      <c r="K20" s="81" t="s">
        <v>36</v>
      </c>
      <c r="L20" s="82">
        <f t="shared" si="0"/>
        <v>4325</v>
      </c>
      <c r="M20" s="54"/>
    </row>
    <row r="21" spans="1:16" ht="14.25" customHeight="1" x14ac:dyDescent="0.25">
      <c r="A21" s="173"/>
      <c r="B21" s="144">
        <v>8</v>
      </c>
      <c r="C21" s="145" t="s">
        <v>153</v>
      </c>
      <c r="D21" s="77" t="s">
        <v>65</v>
      </c>
      <c r="E21" s="146" t="s">
        <v>157</v>
      </c>
      <c r="F21" s="150">
        <v>4347</v>
      </c>
      <c r="G21" s="122" t="s">
        <v>41</v>
      </c>
      <c r="H21" s="147">
        <v>1</v>
      </c>
      <c r="I21" s="79" t="s">
        <v>35</v>
      </c>
      <c r="J21" s="148">
        <v>1</v>
      </c>
      <c r="K21" s="81" t="s">
        <v>36</v>
      </c>
      <c r="L21" s="82">
        <f t="shared" si="0"/>
        <v>4347</v>
      </c>
      <c r="M21" s="54"/>
    </row>
    <row r="22" spans="1:16" ht="26.4" x14ac:dyDescent="0.25">
      <c r="A22" s="173"/>
      <c r="B22" s="144">
        <v>9</v>
      </c>
      <c r="C22" s="145" t="s">
        <v>166</v>
      </c>
      <c r="D22" s="77" t="s">
        <v>154</v>
      </c>
      <c r="E22" s="146" t="s">
        <v>158</v>
      </c>
      <c r="F22" s="150">
        <v>5526</v>
      </c>
      <c r="G22" s="122" t="s">
        <v>41</v>
      </c>
      <c r="H22" s="147">
        <v>1</v>
      </c>
      <c r="I22" s="79" t="s">
        <v>35</v>
      </c>
      <c r="J22" s="148">
        <v>1</v>
      </c>
      <c r="K22" s="81" t="s">
        <v>36</v>
      </c>
      <c r="L22" s="82">
        <f t="shared" si="0"/>
        <v>5526</v>
      </c>
      <c r="M22" s="54"/>
    </row>
    <row r="23" spans="1:16" ht="14.25" customHeight="1" x14ac:dyDescent="0.25">
      <c r="A23" s="173"/>
      <c r="B23" s="144">
        <v>10</v>
      </c>
      <c r="C23" s="145" t="s">
        <v>140</v>
      </c>
      <c r="D23" s="145" t="s">
        <v>159</v>
      </c>
      <c r="E23" s="146" t="s">
        <v>162</v>
      </c>
      <c r="F23" s="143">
        <v>600</v>
      </c>
      <c r="G23" s="122" t="s">
        <v>41</v>
      </c>
      <c r="H23" s="147">
        <v>1</v>
      </c>
      <c r="I23" s="79" t="s">
        <v>35</v>
      </c>
      <c r="J23" s="148">
        <v>1</v>
      </c>
      <c r="K23" s="81" t="s">
        <v>36</v>
      </c>
      <c r="L23" s="82">
        <f t="shared" si="0"/>
        <v>600</v>
      </c>
      <c r="M23" s="54"/>
    </row>
    <row r="24" spans="1:16" ht="14.25" customHeight="1" x14ac:dyDescent="0.25">
      <c r="A24" s="173"/>
      <c r="B24" s="144">
        <v>11</v>
      </c>
      <c r="C24" s="145" t="s">
        <v>140</v>
      </c>
      <c r="D24" s="145" t="s">
        <v>160</v>
      </c>
      <c r="E24" s="146" t="s">
        <v>161</v>
      </c>
      <c r="F24" s="143">
        <v>4500</v>
      </c>
      <c r="G24" s="122" t="s">
        <v>41</v>
      </c>
      <c r="H24" s="147">
        <v>1</v>
      </c>
      <c r="I24" s="79" t="s">
        <v>35</v>
      </c>
      <c r="J24" s="148">
        <v>1</v>
      </c>
      <c r="K24" s="81" t="s">
        <v>36</v>
      </c>
      <c r="L24" s="82">
        <f t="shared" si="0"/>
        <v>4500</v>
      </c>
      <c r="M24" s="54"/>
    </row>
    <row r="25" spans="1:16" x14ac:dyDescent="0.25">
      <c r="A25" s="173"/>
      <c r="B25" s="144">
        <v>12</v>
      </c>
      <c r="C25" s="77" t="s">
        <v>163</v>
      </c>
      <c r="D25" s="77" t="s">
        <v>165</v>
      </c>
      <c r="E25" s="129" t="s">
        <v>194</v>
      </c>
      <c r="F25" s="150">
        <v>2400</v>
      </c>
      <c r="G25" s="122" t="s">
        <v>41</v>
      </c>
      <c r="H25" s="78">
        <v>1</v>
      </c>
      <c r="I25" s="79" t="s">
        <v>35</v>
      </c>
      <c r="J25" s="80">
        <v>1</v>
      </c>
      <c r="K25" s="81" t="s">
        <v>36</v>
      </c>
      <c r="L25" s="82">
        <f t="shared" si="0"/>
        <v>2400</v>
      </c>
      <c r="M25" s="54"/>
    </row>
    <row r="26" spans="1:16" x14ac:dyDescent="0.25">
      <c r="A26" s="173"/>
      <c r="B26" s="144">
        <v>13</v>
      </c>
      <c r="C26" s="77" t="s">
        <v>164</v>
      </c>
      <c r="D26" s="130" t="s">
        <v>71</v>
      </c>
      <c r="E26" s="129" t="s">
        <v>195</v>
      </c>
      <c r="F26" s="150">
        <v>4233</v>
      </c>
      <c r="G26" s="122" t="s">
        <v>102</v>
      </c>
      <c r="H26" s="78">
        <v>1</v>
      </c>
      <c r="I26" s="79" t="s">
        <v>35</v>
      </c>
      <c r="J26" s="80">
        <v>1</v>
      </c>
      <c r="K26" s="81" t="s">
        <v>36</v>
      </c>
      <c r="L26" s="82">
        <f t="shared" si="0"/>
        <v>4233</v>
      </c>
      <c r="M26" s="54"/>
    </row>
    <row r="27" spans="1:16" ht="16.2" thickBot="1" x14ac:dyDescent="0.3">
      <c r="A27" s="183" t="s">
        <v>192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5"/>
      <c r="L27" s="70">
        <f>SUM(L14:L26)</f>
        <v>55539.729999999996</v>
      </c>
      <c r="M27" s="118"/>
    </row>
    <row r="28" spans="1:16" s="91" customFormat="1" x14ac:dyDescent="0.25">
      <c r="A28" s="93" t="s">
        <v>69</v>
      </c>
      <c r="B28" s="214" t="s">
        <v>38</v>
      </c>
      <c r="C28" s="215"/>
      <c r="D28" s="171" t="s">
        <v>20</v>
      </c>
      <c r="E28" s="172"/>
      <c r="F28" s="186" t="s">
        <v>21</v>
      </c>
      <c r="G28" s="187"/>
      <c r="H28" s="186" t="s">
        <v>22</v>
      </c>
      <c r="I28" s="187"/>
      <c r="J28" s="186" t="s">
        <v>23</v>
      </c>
      <c r="K28" s="187"/>
      <c r="L28" s="56" t="s">
        <v>24</v>
      </c>
      <c r="M28" s="89"/>
      <c r="P28" s="92"/>
    </row>
    <row r="29" spans="1:16" s="86" customFormat="1" x14ac:dyDescent="0.25">
      <c r="A29" s="117" t="s">
        <v>78</v>
      </c>
      <c r="B29" s="116">
        <v>1</v>
      </c>
      <c r="C29" s="88" t="s">
        <v>189</v>
      </c>
      <c r="D29" s="88" t="s">
        <v>167</v>
      </c>
      <c r="E29" s="131" t="s">
        <v>168</v>
      </c>
      <c r="F29" s="105">
        <v>1200</v>
      </c>
      <c r="G29" s="132" t="s">
        <v>26</v>
      </c>
      <c r="H29" s="107">
        <v>1</v>
      </c>
      <c r="I29" s="108" t="s">
        <v>79</v>
      </c>
      <c r="J29" s="109">
        <v>1</v>
      </c>
      <c r="K29" s="108" t="s">
        <v>80</v>
      </c>
      <c r="L29" s="105">
        <f>F29*H29*J29</f>
        <v>1200</v>
      </c>
      <c r="M29" s="101"/>
      <c r="P29" s="87"/>
    </row>
    <row r="30" spans="1:16" ht="16.2" thickBot="1" x14ac:dyDescent="0.3">
      <c r="A30" s="183" t="s">
        <v>191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5"/>
      <c r="L30" s="60">
        <f>SUM(L29:L29)</f>
        <v>1200</v>
      </c>
    </row>
    <row r="31" spans="1:16" s="91" customFormat="1" x14ac:dyDescent="0.25">
      <c r="A31" s="93" t="s">
        <v>70</v>
      </c>
      <c r="B31" s="167" t="s">
        <v>38</v>
      </c>
      <c r="C31" s="168"/>
      <c r="D31" s="169" t="s">
        <v>20</v>
      </c>
      <c r="E31" s="170"/>
      <c r="F31" s="212" t="s">
        <v>21</v>
      </c>
      <c r="G31" s="213"/>
      <c r="H31" s="212" t="s">
        <v>22</v>
      </c>
      <c r="I31" s="213"/>
      <c r="J31" s="212" t="s">
        <v>23</v>
      </c>
      <c r="K31" s="213"/>
      <c r="L31" s="56" t="s">
        <v>24</v>
      </c>
      <c r="M31" s="89"/>
      <c r="P31" s="92"/>
    </row>
    <row r="32" spans="1:16" s="86" customFormat="1" x14ac:dyDescent="0.25">
      <c r="A32" s="210" t="s">
        <v>48</v>
      </c>
      <c r="B32" s="83">
        <v>1</v>
      </c>
      <c r="C32" s="88" t="s">
        <v>49</v>
      </c>
      <c r="D32" s="88" t="s">
        <v>50</v>
      </c>
      <c r="E32" s="90" t="s">
        <v>132</v>
      </c>
      <c r="F32" s="94">
        <v>20</v>
      </c>
      <c r="G32" s="95" t="s">
        <v>26</v>
      </c>
      <c r="H32" s="106">
        <v>30</v>
      </c>
      <c r="I32" s="96" t="s">
        <v>35</v>
      </c>
      <c r="J32" s="97">
        <v>1</v>
      </c>
      <c r="K32" s="98" t="s">
        <v>36</v>
      </c>
      <c r="L32" s="94">
        <f t="shared" ref="L32:L34" si="1">F32*H32*J32</f>
        <v>600</v>
      </c>
      <c r="M32" s="101"/>
      <c r="P32" s="87"/>
    </row>
    <row r="33" spans="1:16" s="86" customFormat="1" x14ac:dyDescent="0.25">
      <c r="A33" s="211"/>
      <c r="B33" s="125">
        <v>2</v>
      </c>
      <c r="C33" s="126" t="s">
        <v>66</v>
      </c>
      <c r="D33" s="84" t="s">
        <v>76</v>
      </c>
      <c r="E33" s="85" t="s">
        <v>77</v>
      </c>
      <c r="F33" s="119">
        <v>245</v>
      </c>
      <c r="G33" s="120" t="s">
        <v>26</v>
      </c>
      <c r="H33" s="107">
        <v>23</v>
      </c>
      <c r="I33" s="108" t="s">
        <v>35</v>
      </c>
      <c r="J33" s="109">
        <v>1</v>
      </c>
      <c r="K33" s="110" t="s">
        <v>36</v>
      </c>
      <c r="L33" s="105">
        <f t="shared" si="1"/>
        <v>5635</v>
      </c>
      <c r="M33" s="101"/>
      <c r="P33" s="87"/>
    </row>
    <row r="34" spans="1:16" s="102" customFormat="1" x14ac:dyDescent="0.25">
      <c r="A34" s="211"/>
      <c r="B34" s="125">
        <v>3</v>
      </c>
      <c r="C34" s="126" t="s">
        <v>96</v>
      </c>
      <c r="D34" s="99" t="s">
        <v>94</v>
      </c>
      <c r="E34" s="121" t="s">
        <v>97</v>
      </c>
      <c r="F34" s="124">
        <v>500</v>
      </c>
      <c r="G34" s="123" t="s">
        <v>26</v>
      </c>
      <c r="H34" s="107">
        <v>1</v>
      </c>
      <c r="I34" s="108" t="s">
        <v>35</v>
      </c>
      <c r="J34" s="109">
        <v>1</v>
      </c>
      <c r="K34" s="110" t="s">
        <v>95</v>
      </c>
      <c r="L34" s="105">
        <f t="shared" si="1"/>
        <v>500</v>
      </c>
      <c r="M34" s="104"/>
      <c r="P34" s="103"/>
    </row>
    <row r="35" spans="1:16" s="102" customFormat="1" x14ac:dyDescent="0.25">
      <c r="A35" s="211"/>
      <c r="B35" s="125">
        <v>4</v>
      </c>
      <c r="C35" s="126" t="s">
        <v>100</v>
      </c>
      <c r="D35" s="99" t="s">
        <v>135</v>
      </c>
      <c r="E35" s="121" t="s">
        <v>188</v>
      </c>
      <c r="F35" s="128">
        <v>40</v>
      </c>
      <c r="G35" s="127" t="s">
        <v>26</v>
      </c>
      <c r="H35" s="107">
        <v>1</v>
      </c>
      <c r="I35" s="108" t="s">
        <v>99</v>
      </c>
      <c r="J35" s="109">
        <v>2</v>
      </c>
      <c r="K35" s="110" t="s">
        <v>101</v>
      </c>
      <c r="L35" s="105">
        <f t="shared" ref="L35" si="2">F35*H35*J35</f>
        <v>80</v>
      </c>
      <c r="M35" s="104"/>
      <c r="P35" s="103"/>
    </row>
    <row r="36" spans="1:16" s="102" customFormat="1" x14ac:dyDescent="0.25">
      <c r="A36" s="211"/>
      <c r="B36" s="125">
        <v>5</v>
      </c>
      <c r="C36" s="99" t="s">
        <v>169</v>
      </c>
      <c r="D36" s="99" t="s">
        <v>185</v>
      </c>
      <c r="E36" s="100" t="s">
        <v>186</v>
      </c>
      <c r="F36" s="150">
        <v>2206</v>
      </c>
      <c r="G36" s="149" t="s">
        <v>170</v>
      </c>
      <c r="H36" s="111">
        <v>1</v>
      </c>
      <c r="I36" s="108" t="s">
        <v>171</v>
      </c>
      <c r="J36" s="109">
        <v>1</v>
      </c>
      <c r="K36" s="110" t="s">
        <v>172</v>
      </c>
      <c r="L36" s="105">
        <f t="shared" ref="L36" si="3">F36*H36*J36</f>
        <v>2206</v>
      </c>
      <c r="M36" s="104"/>
      <c r="P36" s="103"/>
    </row>
    <row r="37" spans="1:16" s="102" customFormat="1" x14ac:dyDescent="0.25">
      <c r="A37" s="211"/>
      <c r="B37" s="125">
        <v>6</v>
      </c>
      <c r="C37" s="99" t="s">
        <v>174</v>
      </c>
      <c r="D37" s="99" t="s">
        <v>175</v>
      </c>
      <c r="E37" s="100" t="s">
        <v>176</v>
      </c>
      <c r="F37" s="150">
        <v>172</v>
      </c>
      <c r="G37" s="149" t="s">
        <v>170</v>
      </c>
      <c r="H37" s="111">
        <v>1</v>
      </c>
      <c r="I37" s="108" t="s">
        <v>171</v>
      </c>
      <c r="J37" s="109">
        <v>1</v>
      </c>
      <c r="K37" s="110" t="s">
        <v>172</v>
      </c>
      <c r="L37" s="105">
        <f t="shared" ref="L37" si="4">F37*H37*J37</f>
        <v>172</v>
      </c>
      <c r="M37" s="104"/>
      <c r="P37" s="103"/>
    </row>
    <row r="38" spans="1:16" s="102" customFormat="1" x14ac:dyDescent="0.25">
      <c r="A38" s="211"/>
      <c r="B38" s="125">
        <v>7</v>
      </c>
      <c r="C38" s="99" t="s">
        <v>177</v>
      </c>
      <c r="D38" s="99" t="s">
        <v>178</v>
      </c>
      <c r="E38" s="100" t="s">
        <v>183</v>
      </c>
      <c r="F38" s="150">
        <v>1590</v>
      </c>
      <c r="G38" s="149" t="s">
        <v>170</v>
      </c>
      <c r="H38" s="111">
        <v>1</v>
      </c>
      <c r="I38" s="108" t="s">
        <v>171</v>
      </c>
      <c r="J38" s="109">
        <v>1</v>
      </c>
      <c r="K38" s="110" t="s">
        <v>172</v>
      </c>
      <c r="L38" s="105">
        <f t="shared" ref="L38:L40" si="5">F38*H38*J38</f>
        <v>1590</v>
      </c>
      <c r="M38" s="104"/>
      <c r="P38" s="103"/>
    </row>
    <row r="39" spans="1:16" s="102" customFormat="1" x14ac:dyDescent="0.25">
      <c r="A39" s="211"/>
      <c r="B39" s="125">
        <v>8</v>
      </c>
      <c r="C39" s="99" t="s">
        <v>179</v>
      </c>
      <c r="D39" s="99" t="s">
        <v>180</v>
      </c>
      <c r="E39" s="100" t="s">
        <v>149</v>
      </c>
      <c r="F39" s="152">
        <v>299</v>
      </c>
      <c r="G39" s="151" t="s">
        <v>170</v>
      </c>
      <c r="H39" s="111">
        <v>5</v>
      </c>
      <c r="I39" s="108" t="s">
        <v>181</v>
      </c>
      <c r="J39" s="109">
        <v>1</v>
      </c>
      <c r="K39" s="110" t="s">
        <v>64</v>
      </c>
      <c r="L39" s="105">
        <f t="shared" ref="L39" si="6">F39*H39*J39</f>
        <v>1495</v>
      </c>
      <c r="M39" s="104"/>
      <c r="P39" s="103"/>
    </row>
    <row r="40" spans="1:16" s="102" customFormat="1" x14ac:dyDescent="0.25">
      <c r="A40" s="211"/>
      <c r="B40" s="299">
        <v>9</v>
      </c>
      <c r="C40" s="300" t="s">
        <v>197</v>
      </c>
      <c r="D40" s="300" t="s">
        <v>199</v>
      </c>
      <c r="E40" s="301" t="s">
        <v>198</v>
      </c>
      <c r="F40" s="302">
        <v>500</v>
      </c>
      <c r="G40" s="303" t="s">
        <v>170</v>
      </c>
      <c r="H40" s="304">
        <v>7</v>
      </c>
      <c r="I40" s="305" t="s">
        <v>196</v>
      </c>
      <c r="J40" s="306">
        <v>1</v>
      </c>
      <c r="K40" s="307" t="s">
        <v>182</v>
      </c>
      <c r="L40" s="308">
        <f t="shared" si="5"/>
        <v>3500</v>
      </c>
      <c r="M40" s="104"/>
      <c r="P40" s="103"/>
    </row>
    <row r="41" spans="1:16" ht="16.2" thickBot="1" x14ac:dyDescent="0.3">
      <c r="A41" s="201" t="s">
        <v>193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60">
        <f>SUM(L32:L40)</f>
        <v>15778</v>
      </c>
      <c r="P41" s="67"/>
    </row>
    <row r="42" spans="1:16" ht="35.1" customHeight="1" x14ac:dyDescent="0.25">
      <c r="A42" s="195" t="s">
        <v>90</v>
      </c>
      <c r="B42" s="196"/>
      <c r="C42" s="196"/>
      <c r="D42" s="197"/>
      <c r="E42" s="208"/>
      <c r="F42" s="202" t="s">
        <v>184</v>
      </c>
      <c r="G42" s="203"/>
      <c r="H42" s="203"/>
      <c r="I42" s="203"/>
      <c r="J42" s="203"/>
      <c r="K42" s="204"/>
      <c r="L42" s="112">
        <f>L12+L27+L30+L41</f>
        <v>81977.73</v>
      </c>
      <c r="P42" s="67"/>
    </row>
    <row r="43" spans="1:16" ht="35.1" customHeight="1" x14ac:dyDescent="0.25">
      <c r="A43" s="195"/>
      <c r="B43" s="196"/>
      <c r="C43" s="196"/>
      <c r="D43" s="197"/>
      <c r="E43" s="208"/>
      <c r="F43" s="69" t="s">
        <v>62</v>
      </c>
      <c r="G43" s="113"/>
      <c r="H43" s="113"/>
      <c r="I43" s="113"/>
      <c r="J43" s="113"/>
      <c r="K43" s="114">
        <v>0.1</v>
      </c>
      <c r="L43" s="115">
        <f>L42*K43</f>
        <v>8197.7729999999992</v>
      </c>
      <c r="M43" s="101"/>
      <c r="P43" s="67"/>
    </row>
    <row r="44" spans="1:16" ht="35.1" customHeight="1" x14ac:dyDescent="0.25">
      <c r="A44" s="195"/>
      <c r="B44" s="196"/>
      <c r="C44" s="196"/>
      <c r="D44" s="197"/>
      <c r="E44" s="208"/>
      <c r="F44" s="71" t="s">
        <v>9</v>
      </c>
      <c r="G44" s="194" t="s">
        <v>67</v>
      </c>
      <c r="H44" s="194"/>
      <c r="I44" s="194"/>
      <c r="J44" s="194"/>
      <c r="K44" s="114"/>
      <c r="L44" s="115">
        <f>(L42+L43)*K44</f>
        <v>0</v>
      </c>
      <c r="P44" s="67"/>
    </row>
    <row r="45" spans="1:16" ht="24.9" customHeight="1" x14ac:dyDescent="0.25">
      <c r="A45" s="198"/>
      <c r="B45" s="199"/>
      <c r="C45" s="199"/>
      <c r="D45" s="200"/>
      <c r="E45" s="209"/>
      <c r="F45" s="205" t="s">
        <v>55</v>
      </c>
      <c r="G45" s="206"/>
      <c r="H45" s="206"/>
      <c r="I45" s="206"/>
      <c r="J45" s="206"/>
      <c r="K45" s="207"/>
      <c r="L45" s="64">
        <f>SUM(L42:L44)</f>
        <v>90175.502999999997</v>
      </c>
      <c r="P45" s="67"/>
    </row>
    <row r="46" spans="1:16" ht="24.9" customHeight="1" x14ac:dyDescent="0.25">
      <c r="A46" s="40"/>
      <c r="B46" s="40"/>
      <c r="C46" s="40"/>
      <c r="D46" s="40"/>
      <c r="E46" s="40"/>
      <c r="F46" s="41"/>
      <c r="G46" s="42"/>
      <c r="H46" s="42"/>
      <c r="I46" s="41"/>
      <c r="J46" s="41"/>
      <c r="K46" s="65"/>
      <c r="L46" s="66"/>
    </row>
    <row r="51" spans="12:12" x14ac:dyDescent="0.25">
      <c r="L51" s="72" t="s">
        <v>63</v>
      </c>
    </row>
  </sheetData>
  <mergeCells count="51">
    <mergeCell ref="A1:L1"/>
    <mergeCell ref="A2:E2"/>
    <mergeCell ref="G2:L2"/>
    <mergeCell ref="B3:E3"/>
    <mergeCell ref="G3:L3"/>
    <mergeCell ref="G4:L4"/>
    <mergeCell ref="B5:E5"/>
    <mergeCell ref="G5:L5"/>
    <mergeCell ref="A6:L6"/>
    <mergeCell ref="B7:C7"/>
    <mergeCell ref="D7:E7"/>
    <mergeCell ref="H7:I7"/>
    <mergeCell ref="J7:K7"/>
    <mergeCell ref="F7:G7"/>
    <mergeCell ref="A32:A40"/>
    <mergeCell ref="F31:G31"/>
    <mergeCell ref="A30:K30"/>
    <mergeCell ref="B28:C28"/>
    <mergeCell ref="H31:I31"/>
    <mergeCell ref="J31:K31"/>
    <mergeCell ref="G44:J44"/>
    <mergeCell ref="A42:D45"/>
    <mergeCell ref="A41:K41"/>
    <mergeCell ref="F42:K42"/>
    <mergeCell ref="F45:K45"/>
    <mergeCell ref="E42:E45"/>
    <mergeCell ref="M8:M11"/>
    <mergeCell ref="A12:K12"/>
    <mergeCell ref="C8:C11"/>
    <mergeCell ref="A27:K27"/>
    <mergeCell ref="F28:G28"/>
    <mergeCell ref="H28:I28"/>
    <mergeCell ref="J28:K28"/>
    <mergeCell ref="L8:L11"/>
    <mergeCell ref="J8:J11"/>
    <mergeCell ref="K8:K11"/>
    <mergeCell ref="J13:K13"/>
    <mergeCell ref="B8:B11"/>
    <mergeCell ref="I8:I11"/>
    <mergeCell ref="F8:F11"/>
    <mergeCell ref="G8:G11"/>
    <mergeCell ref="H8:H11"/>
    <mergeCell ref="F13:G13"/>
    <mergeCell ref="H13:I13"/>
    <mergeCell ref="A8:A11"/>
    <mergeCell ref="B31:C31"/>
    <mergeCell ref="D31:E31"/>
    <mergeCell ref="D28:E28"/>
    <mergeCell ref="A14:A26"/>
    <mergeCell ref="B13:C13"/>
    <mergeCell ref="D13:E13"/>
  </mergeCells>
  <phoneticPr fontId="1" type="noConversion"/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H8" sqref="H8"/>
    </sheetView>
  </sheetViews>
  <sheetFormatPr defaultRowHeight="15.6" x14ac:dyDescent="0.25"/>
  <cols>
    <col min="1" max="1" width="10.19921875" bestFit="1" customWidth="1"/>
    <col min="2" max="2" width="10.19921875" customWidth="1"/>
    <col min="3" max="3" width="26.8984375" bestFit="1" customWidth="1"/>
    <col min="4" max="4" width="16.796875" customWidth="1"/>
    <col min="5" max="5" width="14.8984375" customWidth="1"/>
    <col min="6" max="6" width="22.3984375" customWidth="1"/>
  </cols>
  <sheetData>
    <row r="1" spans="1:6" s="72" customFormat="1" ht="30" customHeight="1" x14ac:dyDescent="0.25">
      <c r="A1" s="235" t="s">
        <v>88</v>
      </c>
      <c r="B1" s="235"/>
      <c r="C1" s="235"/>
      <c r="D1" s="235"/>
      <c r="E1" s="235"/>
      <c r="F1" s="235"/>
    </row>
    <row r="2" spans="1:6" s="72" customFormat="1" ht="30" customHeight="1" x14ac:dyDescent="0.25">
      <c r="A2" s="141" t="s">
        <v>83</v>
      </c>
      <c r="B2" s="141" t="s">
        <v>103</v>
      </c>
      <c r="C2" s="141" t="s">
        <v>98</v>
      </c>
      <c r="D2" s="141" t="s">
        <v>111</v>
      </c>
      <c r="E2" s="141" t="s">
        <v>84</v>
      </c>
      <c r="F2" s="141" t="s">
        <v>85</v>
      </c>
    </row>
    <row r="3" spans="1:6" s="72" customFormat="1" ht="30" customHeight="1" x14ac:dyDescent="0.25">
      <c r="A3" s="142" t="s">
        <v>104</v>
      </c>
      <c r="B3" s="135" t="s">
        <v>105</v>
      </c>
      <c r="C3" s="136" t="s">
        <v>106</v>
      </c>
      <c r="D3" s="136" t="s">
        <v>133</v>
      </c>
      <c r="E3" s="137" t="s">
        <v>107</v>
      </c>
      <c r="F3" s="138" t="s">
        <v>108</v>
      </c>
    </row>
    <row r="4" spans="1:6" s="72" customFormat="1" ht="30" customHeight="1" x14ac:dyDescent="0.25">
      <c r="A4" s="142" t="s">
        <v>109</v>
      </c>
      <c r="B4" s="139" t="s">
        <v>113</v>
      </c>
      <c r="C4" s="136" t="s">
        <v>110</v>
      </c>
      <c r="D4" s="136"/>
      <c r="E4" s="236" t="s">
        <v>86</v>
      </c>
      <c r="F4" s="236" t="s">
        <v>89</v>
      </c>
    </row>
    <row r="5" spans="1:6" s="72" customFormat="1" ht="30" customHeight="1" x14ac:dyDescent="0.25">
      <c r="A5" s="135" t="s">
        <v>109</v>
      </c>
      <c r="B5" s="135" t="s">
        <v>112</v>
      </c>
      <c r="C5" s="136" t="s">
        <v>114</v>
      </c>
      <c r="D5" s="136"/>
      <c r="E5" s="237"/>
      <c r="F5" s="237"/>
    </row>
    <row r="6" spans="1:6" s="72" customFormat="1" ht="30" customHeight="1" x14ac:dyDescent="0.25">
      <c r="A6" s="135" t="s">
        <v>109</v>
      </c>
      <c r="B6" s="135" t="s">
        <v>116</v>
      </c>
      <c r="C6" s="136" t="s">
        <v>115</v>
      </c>
      <c r="D6" s="136" t="s">
        <v>134</v>
      </c>
      <c r="E6" s="237"/>
      <c r="F6" s="237"/>
    </row>
    <row r="7" spans="1:6" s="72" customFormat="1" ht="30" customHeight="1" x14ac:dyDescent="0.25">
      <c r="A7" s="135" t="s">
        <v>109</v>
      </c>
      <c r="B7" s="135" t="s">
        <v>117</v>
      </c>
      <c r="C7" s="136" t="s">
        <v>118</v>
      </c>
      <c r="D7" s="136"/>
      <c r="E7" s="237"/>
      <c r="F7" s="237"/>
    </row>
    <row r="8" spans="1:6" s="72" customFormat="1" ht="30" customHeight="1" x14ac:dyDescent="0.25">
      <c r="A8" s="135" t="s">
        <v>109</v>
      </c>
      <c r="B8" s="140" t="s">
        <v>120</v>
      </c>
      <c r="C8" s="136" t="s">
        <v>119</v>
      </c>
      <c r="D8" s="136"/>
      <c r="E8" s="237"/>
      <c r="F8" s="237"/>
    </row>
    <row r="9" spans="1:6" s="72" customFormat="1" ht="30" customHeight="1" x14ac:dyDescent="0.25">
      <c r="A9" s="135" t="s">
        <v>109</v>
      </c>
      <c r="B9" s="135" t="s">
        <v>121</v>
      </c>
      <c r="C9" s="136" t="s">
        <v>122</v>
      </c>
      <c r="D9" s="136"/>
      <c r="E9" s="237"/>
      <c r="F9" s="237"/>
    </row>
    <row r="10" spans="1:6" s="72" customFormat="1" ht="30" customHeight="1" x14ac:dyDescent="0.25">
      <c r="A10" s="135" t="s">
        <v>109</v>
      </c>
      <c r="B10" s="135" t="s">
        <v>123</v>
      </c>
      <c r="C10" s="136" t="s">
        <v>124</v>
      </c>
      <c r="D10" s="136"/>
      <c r="E10" s="237"/>
      <c r="F10" s="237"/>
    </row>
    <row r="11" spans="1:6" s="72" customFormat="1" ht="30" customHeight="1" x14ac:dyDescent="0.25">
      <c r="A11" s="135" t="s">
        <v>109</v>
      </c>
      <c r="B11" s="139">
        <v>0.83333333333333337</v>
      </c>
      <c r="C11" s="136" t="s">
        <v>125</v>
      </c>
      <c r="D11" s="136"/>
      <c r="E11" s="238"/>
      <c r="F11" s="238"/>
    </row>
    <row r="12" spans="1:6" s="72" customFormat="1" ht="30" customHeight="1" x14ac:dyDescent="0.25">
      <c r="A12" s="142" t="s">
        <v>126</v>
      </c>
      <c r="B12" s="135" t="s">
        <v>127</v>
      </c>
      <c r="C12" s="136" t="s">
        <v>128</v>
      </c>
      <c r="D12" s="136"/>
      <c r="E12" s="236" t="s">
        <v>93</v>
      </c>
      <c r="F12" s="138" t="s">
        <v>87</v>
      </c>
    </row>
    <row r="13" spans="1:6" s="72" customFormat="1" ht="30" customHeight="1" x14ac:dyDescent="0.25">
      <c r="A13" s="135" t="s">
        <v>126</v>
      </c>
      <c r="B13" s="135" t="s">
        <v>129</v>
      </c>
      <c r="C13" s="136" t="s">
        <v>130</v>
      </c>
      <c r="D13" s="136"/>
      <c r="E13" s="238"/>
      <c r="F13" s="138" t="s">
        <v>87</v>
      </c>
    </row>
  </sheetData>
  <mergeCells count="4">
    <mergeCell ref="A1:F1"/>
    <mergeCell ref="E4:E11"/>
    <mergeCell ref="F4:F11"/>
    <mergeCell ref="E12:E1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9"/>
  <sheetViews>
    <sheetView workbookViewId="0">
      <selection sqref="A1:L1"/>
    </sheetView>
  </sheetViews>
  <sheetFormatPr defaultColWidth="8.59765625" defaultRowHeight="10.8" x14ac:dyDescent="0.25"/>
  <cols>
    <col min="1" max="1" width="9.59765625" style="1" customWidth="1"/>
    <col min="2" max="2" width="4.09765625" style="1" customWidth="1"/>
    <col min="3" max="3" width="15.09765625" style="1" customWidth="1"/>
    <col min="4" max="4" width="10.3984375" style="1" customWidth="1"/>
    <col min="5" max="5" width="40.09765625" style="1" customWidth="1"/>
    <col min="6" max="6" width="11.59765625" style="1" customWidth="1"/>
    <col min="7" max="7" width="5" style="1" customWidth="1"/>
    <col min="8" max="11" width="5.3984375" style="1" customWidth="1"/>
    <col min="12" max="12" width="21.59765625" style="1" customWidth="1"/>
    <col min="13" max="13" width="25.59765625" style="1" customWidth="1"/>
    <col min="14" max="15" width="8.59765625" style="1"/>
    <col min="16" max="16" width="13.59765625" style="2" customWidth="1"/>
    <col min="17" max="16384" width="8.59765625" style="1"/>
  </cols>
  <sheetData>
    <row r="1" spans="1:13" ht="29.25" customHeight="1" x14ac:dyDescent="0.25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3" ht="13.2" x14ac:dyDescent="0.25">
      <c r="A2" s="228" t="s">
        <v>10</v>
      </c>
      <c r="B2" s="229"/>
      <c r="C2" s="229"/>
      <c r="D2" s="229"/>
      <c r="E2" s="229"/>
      <c r="F2" s="3" t="s">
        <v>11</v>
      </c>
      <c r="G2" s="294"/>
      <c r="H2" s="294"/>
      <c r="I2" s="294"/>
      <c r="J2" s="294"/>
      <c r="K2" s="294"/>
      <c r="L2" s="295"/>
    </row>
    <row r="3" spans="1:13" ht="15.6" customHeight="1" x14ac:dyDescent="0.25">
      <c r="A3" s="4" t="s">
        <v>12</v>
      </c>
      <c r="B3" s="296"/>
      <c r="C3" s="296"/>
      <c r="D3" s="296"/>
      <c r="E3" s="296"/>
      <c r="F3" s="5" t="s">
        <v>13</v>
      </c>
      <c r="G3" s="297"/>
      <c r="H3" s="297"/>
      <c r="I3" s="297"/>
      <c r="J3" s="297"/>
      <c r="K3" s="297"/>
      <c r="L3" s="298"/>
    </row>
    <row r="4" spans="1:13" ht="13.2" x14ac:dyDescent="0.25">
      <c r="A4" s="6" t="s">
        <v>14</v>
      </c>
      <c r="B4" s="7"/>
      <c r="C4" s="8" t="s">
        <v>15</v>
      </c>
      <c r="D4" s="8"/>
      <c r="E4" s="8"/>
      <c r="F4" s="9" t="s">
        <v>16</v>
      </c>
      <c r="G4" s="285"/>
      <c r="H4" s="285"/>
      <c r="I4" s="285"/>
      <c r="J4" s="285"/>
      <c r="K4" s="285"/>
      <c r="L4" s="286"/>
    </row>
    <row r="5" spans="1:13" ht="13.2" x14ac:dyDescent="0.25">
      <c r="A5" s="10" t="s">
        <v>17</v>
      </c>
      <c r="B5" s="218"/>
      <c r="C5" s="218"/>
      <c r="D5" s="218"/>
      <c r="E5" s="218"/>
      <c r="F5" s="11" t="s">
        <v>18</v>
      </c>
      <c r="G5" s="287"/>
      <c r="H5" s="287"/>
      <c r="I5" s="287"/>
      <c r="J5" s="287"/>
      <c r="K5" s="287"/>
      <c r="L5" s="288"/>
    </row>
    <row r="6" spans="1:13" ht="22.5" customHeight="1" x14ac:dyDescent="0.25">
      <c r="A6" s="289"/>
      <c r="B6" s="290"/>
      <c r="C6" s="291"/>
      <c r="D6" s="291"/>
      <c r="E6" s="291"/>
      <c r="F6" s="291"/>
      <c r="G6" s="291"/>
      <c r="H6" s="291"/>
      <c r="I6" s="291"/>
      <c r="J6" s="291"/>
      <c r="K6" s="291"/>
      <c r="L6" s="292"/>
    </row>
    <row r="7" spans="1:13" ht="22.5" customHeight="1" x14ac:dyDescent="0.25">
      <c r="A7" s="12" t="s">
        <v>2</v>
      </c>
      <c r="B7" s="225" t="s">
        <v>19</v>
      </c>
      <c r="C7" s="226"/>
      <c r="D7" s="225" t="s">
        <v>20</v>
      </c>
      <c r="E7" s="226"/>
      <c r="F7" s="163" t="s">
        <v>21</v>
      </c>
      <c r="G7" s="164"/>
      <c r="H7" s="163" t="s">
        <v>22</v>
      </c>
      <c r="I7" s="164"/>
      <c r="J7" s="163" t="s">
        <v>23</v>
      </c>
      <c r="K7" s="164"/>
      <c r="L7" s="43" t="s">
        <v>24</v>
      </c>
    </row>
    <row r="8" spans="1:13" ht="13.2" x14ac:dyDescent="0.25">
      <c r="A8" s="165" t="s">
        <v>3</v>
      </c>
      <c r="B8" s="191">
        <v>1</v>
      </c>
      <c r="C8" s="271"/>
      <c r="D8" s="15" t="s">
        <v>25</v>
      </c>
      <c r="E8" s="16"/>
      <c r="F8" s="260"/>
      <c r="G8" s="254" t="s">
        <v>26</v>
      </c>
      <c r="H8" s="257">
        <f>B4/2</f>
        <v>0</v>
      </c>
      <c r="I8" s="254" t="s">
        <v>27</v>
      </c>
      <c r="J8" s="251"/>
      <c r="K8" s="254" t="s">
        <v>28</v>
      </c>
      <c r="L8" s="239">
        <f>F8*H8*J8</f>
        <v>0</v>
      </c>
      <c r="M8" s="44"/>
    </row>
    <row r="9" spans="1:13" ht="13.2" x14ac:dyDescent="0.25">
      <c r="A9" s="166"/>
      <c r="B9" s="191"/>
      <c r="C9" s="272"/>
      <c r="D9" s="15" t="s">
        <v>29</v>
      </c>
      <c r="E9" s="16"/>
      <c r="F9" s="261"/>
      <c r="G9" s="255"/>
      <c r="H9" s="258"/>
      <c r="I9" s="255"/>
      <c r="J9" s="252"/>
      <c r="K9" s="255"/>
      <c r="L9" s="240"/>
      <c r="M9" s="45"/>
    </row>
    <row r="10" spans="1:13" ht="13.2" x14ac:dyDescent="0.25">
      <c r="A10" s="166"/>
      <c r="B10" s="191"/>
      <c r="C10" s="272"/>
      <c r="D10" s="15" t="s">
        <v>30</v>
      </c>
      <c r="E10" s="16"/>
      <c r="F10" s="261"/>
      <c r="G10" s="255"/>
      <c r="H10" s="258"/>
      <c r="I10" s="255"/>
      <c r="J10" s="252"/>
      <c r="K10" s="255"/>
      <c r="L10" s="240"/>
      <c r="M10" s="45"/>
    </row>
    <row r="11" spans="1:13" ht="13.2" x14ac:dyDescent="0.25">
      <c r="A11" s="166"/>
      <c r="B11" s="191"/>
      <c r="C11" s="273"/>
      <c r="D11" s="15" t="s">
        <v>31</v>
      </c>
      <c r="E11" s="16"/>
      <c r="F11" s="262"/>
      <c r="G11" s="256"/>
      <c r="H11" s="259"/>
      <c r="I11" s="256"/>
      <c r="J11" s="253"/>
      <c r="K11" s="256"/>
      <c r="L11" s="241"/>
      <c r="M11" s="45"/>
    </row>
    <row r="12" spans="1:13" ht="13.2" x14ac:dyDescent="0.25">
      <c r="A12" s="166"/>
      <c r="B12" s="191">
        <v>2</v>
      </c>
      <c r="C12" s="271"/>
      <c r="D12" s="15" t="s">
        <v>25</v>
      </c>
      <c r="E12" s="17"/>
      <c r="F12" s="260"/>
      <c r="G12" s="254" t="s">
        <v>26</v>
      </c>
      <c r="H12" s="257">
        <f>B4/2</f>
        <v>0</v>
      </c>
      <c r="I12" s="254" t="s">
        <v>27</v>
      </c>
      <c r="J12" s="251"/>
      <c r="K12" s="254" t="s">
        <v>28</v>
      </c>
      <c r="L12" s="239">
        <f>F12*H12*J12</f>
        <v>0</v>
      </c>
      <c r="M12" s="45"/>
    </row>
    <row r="13" spans="1:13" ht="13.2" x14ac:dyDescent="0.25">
      <c r="A13" s="166"/>
      <c r="B13" s="191"/>
      <c r="C13" s="272"/>
      <c r="D13" s="15" t="s">
        <v>29</v>
      </c>
      <c r="E13" s="17"/>
      <c r="F13" s="261"/>
      <c r="G13" s="255"/>
      <c r="H13" s="258"/>
      <c r="I13" s="255"/>
      <c r="J13" s="252"/>
      <c r="K13" s="255"/>
      <c r="L13" s="240"/>
      <c r="M13" s="45"/>
    </row>
    <row r="14" spans="1:13" ht="13.2" x14ac:dyDescent="0.25">
      <c r="A14" s="166"/>
      <c r="B14" s="191"/>
      <c r="C14" s="272"/>
      <c r="D14" s="15" t="s">
        <v>30</v>
      </c>
      <c r="E14" s="17"/>
      <c r="F14" s="261"/>
      <c r="G14" s="255"/>
      <c r="H14" s="258"/>
      <c r="I14" s="255"/>
      <c r="J14" s="252"/>
      <c r="K14" s="255"/>
      <c r="L14" s="240"/>
      <c r="M14" s="45"/>
    </row>
    <row r="15" spans="1:13" ht="13.2" x14ac:dyDescent="0.25">
      <c r="A15" s="166"/>
      <c r="B15" s="191"/>
      <c r="C15" s="273"/>
      <c r="D15" s="15" t="s">
        <v>31</v>
      </c>
      <c r="E15" s="17"/>
      <c r="F15" s="262"/>
      <c r="G15" s="256"/>
      <c r="H15" s="259"/>
      <c r="I15" s="256"/>
      <c r="J15" s="253"/>
      <c r="K15" s="256"/>
      <c r="L15" s="241"/>
      <c r="M15" s="45"/>
    </row>
    <row r="16" spans="1:13" ht="13.2" x14ac:dyDescent="0.25">
      <c r="A16" s="166"/>
      <c r="B16" s="166">
        <v>3</v>
      </c>
      <c r="C16" s="274"/>
      <c r="D16" s="15" t="s">
        <v>25</v>
      </c>
      <c r="E16" s="17"/>
      <c r="F16" s="260"/>
      <c r="G16" s="254" t="s">
        <v>26</v>
      </c>
      <c r="H16" s="257">
        <f>B4/2</f>
        <v>0</v>
      </c>
      <c r="I16" s="254" t="s">
        <v>27</v>
      </c>
      <c r="J16" s="251"/>
      <c r="K16" s="254" t="s">
        <v>28</v>
      </c>
      <c r="L16" s="239">
        <f>F16*H16*J16</f>
        <v>0</v>
      </c>
      <c r="M16" s="44"/>
    </row>
    <row r="17" spans="1:13" ht="13.2" x14ac:dyDescent="0.25">
      <c r="A17" s="166"/>
      <c r="B17" s="166"/>
      <c r="C17" s="274"/>
      <c r="D17" s="15" t="s">
        <v>29</v>
      </c>
      <c r="E17" s="17"/>
      <c r="F17" s="261"/>
      <c r="G17" s="255"/>
      <c r="H17" s="258"/>
      <c r="I17" s="255"/>
      <c r="J17" s="252"/>
      <c r="K17" s="255"/>
      <c r="L17" s="240"/>
      <c r="M17" s="45"/>
    </row>
    <row r="18" spans="1:13" ht="13.2" x14ac:dyDescent="0.25">
      <c r="A18" s="166"/>
      <c r="B18" s="166"/>
      <c r="C18" s="274"/>
      <c r="D18" s="15" t="s">
        <v>30</v>
      </c>
      <c r="E18" s="17"/>
      <c r="F18" s="261"/>
      <c r="G18" s="255"/>
      <c r="H18" s="258"/>
      <c r="I18" s="255"/>
      <c r="J18" s="252"/>
      <c r="K18" s="255"/>
      <c r="L18" s="240"/>
      <c r="M18" s="45"/>
    </row>
    <row r="19" spans="1:13" ht="13.2" x14ac:dyDescent="0.25">
      <c r="A19" s="268"/>
      <c r="B19" s="268"/>
      <c r="C19" s="274"/>
      <c r="D19" s="15" t="s">
        <v>31</v>
      </c>
      <c r="E19" s="17"/>
      <c r="F19" s="262"/>
      <c r="G19" s="256"/>
      <c r="H19" s="259"/>
      <c r="I19" s="256"/>
      <c r="J19" s="253"/>
      <c r="K19" s="256"/>
      <c r="L19" s="241"/>
      <c r="M19" s="45"/>
    </row>
    <row r="20" spans="1:13" ht="12" x14ac:dyDescent="0.25">
      <c r="A20" s="280" t="s">
        <v>32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2"/>
      <c r="L20" s="46">
        <f>SUM(L8:L19)</f>
        <v>0</v>
      </c>
    </row>
    <row r="21" spans="1:13" ht="12" x14ac:dyDescent="0.25">
      <c r="A21" s="12" t="s">
        <v>4</v>
      </c>
      <c r="B21" s="225" t="s">
        <v>33</v>
      </c>
      <c r="C21" s="226"/>
      <c r="D21" s="225" t="s">
        <v>34</v>
      </c>
      <c r="E21" s="226"/>
      <c r="F21" s="163" t="s">
        <v>21</v>
      </c>
      <c r="G21" s="164"/>
      <c r="H21" s="163" t="s">
        <v>22</v>
      </c>
      <c r="I21" s="164"/>
      <c r="J21" s="163" t="s">
        <v>23</v>
      </c>
      <c r="K21" s="164"/>
      <c r="L21" s="43" t="s">
        <v>24</v>
      </c>
    </row>
    <row r="22" spans="1:13" ht="13.2" x14ac:dyDescent="0.25">
      <c r="A22" s="165" t="s">
        <v>59</v>
      </c>
      <c r="B22" s="14">
        <v>1</v>
      </c>
      <c r="C22" s="15"/>
      <c r="D22" s="15"/>
      <c r="E22" s="18"/>
      <c r="F22" s="19"/>
      <c r="G22" s="20" t="s">
        <v>26</v>
      </c>
      <c r="H22" s="21">
        <f>B4</f>
        <v>0</v>
      </c>
      <c r="I22" s="20" t="s">
        <v>35</v>
      </c>
      <c r="J22" s="47"/>
      <c r="K22" s="20" t="s">
        <v>36</v>
      </c>
      <c r="L22" s="48">
        <f t="shared" ref="L22:L26" si="0">F22*H22*J22</f>
        <v>0</v>
      </c>
      <c r="M22" s="49"/>
    </row>
    <row r="23" spans="1:13" ht="13.2" x14ac:dyDescent="0.25">
      <c r="A23" s="166"/>
      <c r="B23" s="14">
        <v>2</v>
      </c>
      <c r="C23" s="15"/>
      <c r="D23" s="15"/>
      <c r="E23" s="18"/>
      <c r="F23" s="19"/>
      <c r="G23" s="20" t="s">
        <v>26</v>
      </c>
      <c r="H23" s="21">
        <f>B4</f>
        <v>0</v>
      </c>
      <c r="I23" s="20" t="s">
        <v>35</v>
      </c>
      <c r="J23" s="47"/>
      <c r="K23" s="20" t="s">
        <v>36</v>
      </c>
      <c r="L23" s="48">
        <f t="shared" si="0"/>
        <v>0</v>
      </c>
      <c r="M23" s="49"/>
    </row>
    <row r="24" spans="1:13" ht="13.2" x14ac:dyDescent="0.25">
      <c r="A24" s="166"/>
      <c r="B24" s="14">
        <v>3</v>
      </c>
      <c r="C24" s="15"/>
      <c r="D24" s="15"/>
      <c r="E24" s="18"/>
      <c r="F24" s="19"/>
      <c r="G24" s="20" t="s">
        <v>26</v>
      </c>
      <c r="H24" s="21">
        <f>B4</f>
        <v>0</v>
      </c>
      <c r="I24" s="20" t="s">
        <v>35</v>
      </c>
      <c r="J24" s="47"/>
      <c r="K24" s="20" t="s">
        <v>36</v>
      </c>
      <c r="L24" s="48">
        <f t="shared" si="0"/>
        <v>0</v>
      </c>
      <c r="M24" s="49"/>
    </row>
    <row r="25" spans="1:13" ht="13.2" x14ac:dyDescent="0.25">
      <c r="A25" s="166"/>
      <c r="B25" s="14">
        <v>4</v>
      </c>
      <c r="C25" s="15"/>
      <c r="D25" s="15"/>
      <c r="E25" s="18"/>
      <c r="F25" s="19"/>
      <c r="G25" s="20" t="s">
        <v>26</v>
      </c>
      <c r="H25" s="21">
        <f>B4</f>
        <v>0</v>
      </c>
      <c r="I25" s="20" t="s">
        <v>35</v>
      </c>
      <c r="J25" s="47"/>
      <c r="K25" s="20" t="s">
        <v>36</v>
      </c>
      <c r="L25" s="48">
        <f t="shared" si="0"/>
        <v>0</v>
      </c>
      <c r="M25" s="49"/>
    </row>
    <row r="26" spans="1:13" ht="13.2" x14ac:dyDescent="0.25">
      <c r="A26" s="268"/>
      <c r="B26" s="14">
        <v>5</v>
      </c>
      <c r="C26" s="15"/>
      <c r="D26" s="15"/>
      <c r="E26" s="18"/>
      <c r="F26" s="19"/>
      <c r="G26" s="20" t="s">
        <v>26</v>
      </c>
      <c r="H26" s="21">
        <f>B4</f>
        <v>0</v>
      </c>
      <c r="I26" s="20" t="s">
        <v>35</v>
      </c>
      <c r="J26" s="47"/>
      <c r="K26" s="20" t="s">
        <v>36</v>
      </c>
      <c r="L26" s="48">
        <f t="shared" si="0"/>
        <v>0</v>
      </c>
      <c r="M26" s="49"/>
    </row>
    <row r="27" spans="1:13" ht="12" x14ac:dyDescent="0.25">
      <c r="A27" s="280" t="s">
        <v>37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2"/>
      <c r="L27" s="46">
        <f>SUM(L22:L26)</f>
        <v>0</v>
      </c>
    </row>
    <row r="28" spans="1:13" ht="12" x14ac:dyDescent="0.25">
      <c r="A28" s="22" t="s">
        <v>5</v>
      </c>
      <c r="B28" s="175" t="s">
        <v>38</v>
      </c>
      <c r="C28" s="176"/>
      <c r="D28" s="175" t="s">
        <v>34</v>
      </c>
      <c r="E28" s="176"/>
      <c r="F28" s="163" t="s">
        <v>21</v>
      </c>
      <c r="G28" s="164"/>
      <c r="H28" s="163" t="s">
        <v>22</v>
      </c>
      <c r="I28" s="164"/>
      <c r="J28" s="163" t="s">
        <v>23</v>
      </c>
      <c r="K28" s="164"/>
      <c r="L28" s="43" t="s">
        <v>24</v>
      </c>
    </row>
    <row r="29" spans="1:13" ht="13.2" x14ac:dyDescent="0.25">
      <c r="A29" s="269" t="s">
        <v>39</v>
      </c>
      <c r="B29" s="23">
        <v>1</v>
      </c>
      <c r="C29" s="24" t="s">
        <v>40</v>
      </c>
      <c r="D29" s="24"/>
      <c r="E29" s="25"/>
      <c r="F29" s="26"/>
      <c r="G29" s="27" t="s">
        <v>41</v>
      </c>
      <c r="H29" s="21">
        <f>B4</f>
        <v>0</v>
      </c>
      <c r="I29" s="50" t="s">
        <v>35</v>
      </c>
      <c r="J29" s="51"/>
      <c r="K29" s="52" t="s">
        <v>36</v>
      </c>
      <c r="L29" s="53">
        <f t="shared" ref="L29:L31" si="1">F29*H29*J29</f>
        <v>0</v>
      </c>
      <c r="M29" s="54"/>
    </row>
    <row r="30" spans="1:13" ht="13.2" x14ac:dyDescent="0.25">
      <c r="A30" s="173"/>
      <c r="B30" s="23">
        <v>2</v>
      </c>
      <c r="C30" s="24" t="s">
        <v>42</v>
      </c>
      <c r="D30" s="24"/>
      <c r="E30" s="25"/>
      <c r="F30" s="26"/>
      <c r="G30" s="27" t="s">
        <v>41</v>
      </c>
      <c r="H30" s="21">
        <f>B4</f>
        <v>0</v>
      </c>
      <c r="I30" s="50" t="s">
        <v>35</v>
      </c>
      <c r="J30" s="51"/>
      <c r="K30" s="52" t="s">
        <v>36</v>
      </c>
      <c r="L30" s="53">
        <f t="shared" si="1"/>
        <v>0</v>
      </c>
      <c r="M30" s="54"/>
    </row>
    <row r="31" spans="1:13" ht="13.2" x14ac:dyDescent="0.25">
      <c r="A31" s="270"/>
      <c r="B31" s="23">
        <v>3</v>
      </c>
      <c r="C31" s="24" t="s">
        <v>43</v>
      </c>
      <c r="D31" s="24"/>
      <c r="E31" s="25"/>
      <c r="F31" s="26"/>
      <c r="G31" s="28" t="s">
        <v>41</v>
      </c>
      <c r="H31" s="21">
        <f>B4</f>
        <v>0</v>
      </c>
      <c r="I31" s="50" t="s">
        <v>35</v>
      </c>
      <c r="J31" s="51"/>
      <c r="K31" s="52" t="s">
        <v>36</v>
      </c>
      <c r="L31" s="53">
        <f t="shared" si="1"/>
        <v>0</v>
      </c>
      <c r="M31" s="54"/>
    </row>
    <row r="32" spans="1:13" ht="12" x14ac:dyDescent="0.25">
      <c r="A32" s="280" t="s">
        <v>44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  <c r="L32" s="46">
        <f>SUM(L29:L31)</f>
        <v>0</v>
      </c>
    </row>
    <row r="33" spans="1:16" ht="12" x14ac:dyDescent="0.25">
      <c r="A33" s="22" t="s">
        <v>6</v>
      </c>
      <c r="B33" s="175" t="s">
        <v>45</v>
      </c>
      <c r="C33" s="176"/>
      <c r="D33" s="175" t="s">
        <v>34</v>
      </c>
      <c r="E33" s="176"/>
      <c r="F33" s="163" t="s">
        <v>21</v>
      </c>
      <c r="G33" s="164"/>
      <c r="H33" s="163" t="s">
        <v>22</v>
      </c>
      <c r="I33" s="164"/>
      <c r="J33" s="163" t="s">
        <v>23</v>
      </c>
      <c r="K33" s="164"/>
      <c r="L33" s="43" t="s">
        <v>24</v>
      </c>
    </row>
    <row r="34" spans="1:16" ht="13.2" x14ac:dyDescent="0.25">
      <c r="A34" s="269" t="s">
        <v>7</v>
      </c>
      <c r="B34" s="13">
        <v>1</v>
      </c>
      <c r="C34" s="275"/>
      <c r="D34" s="29"/>
      <c r="E34" s="30"/>
      <c r="F34" s="31"/>
      <c r="G34" s="32" t="s">
        <v>26</v>
      </c>
      <c r="H34" s="21">
        <f>B4</f>
        <v>0</v>
      </c>
      <c r="I34" s="50" t="s">
        <v>35</v>
      </c>
      <c r="J34" s="51"/>
      <c r="K34" s="52" t="s">
        <v>36</v>
      </c>
      <c r="L34" s="55">
        <f t="shared" ref="L34:L37" si="2">F34*H34*J34</f>
        <v>0</v>
      </c>
    </row>
    <row r="35" spans="1:16" ht="13.2" x14ac:dyDescent="0.25">
      <c r="A35" s="173"/>
      <c r="B35" s="13">
        <v>2</v>
      </c>
      <c r="C35" s="276"/>
      <c r="D35" s="29"/>
      <c r="E35" s="30"/>
      <c r="F35" s="31"/>
      <c r="G35" s="32" t="s">
        <v>26</v>
      </c>
      <c r="H35" s="21">
        <f>B4</f>
        <v>0</v>
      </c>
      <c r="I35" s="50" t="s">
        <v>35</v>
      </c>
      <c r="J35" s="51"/>
      <c r="K35" s="52" t="s">
        <v>36</v>
      </c>
      <c r="L35" s="55">
        <f t="shared" si="2"/>
        <v>0</v>
      </c>
    </row>
    <row r="36" spans="1:16" ht="13.2" x14ac:dyDescent="0.25">
      <c r="A36" s="173"/>
      <c r="B36" s="13">
        <v>3</v>
      </c>
      <c r="C36" s="33"/>
      <c r="D36" s="33"/>
      <c r="E36" s="34"/>
      <c r="F36" s="26"/>
      <c r="G36" s="32" t="s">
        <v>41</v>
      </c>
      <c r="H36" s="21"/>
      <c r="I36" s="50" t="s">
        <v>46</v>
      </c>
      <c r="J36" s="51"/>
      <c r="K36" s="52" t="s">
        <v>28</v>
      </c>
      <c r="L36" s="55">
        <f t="shared" si="2"/>
        <v>0</v>
      </c>
      <c r="M36" s="44"/>
    </row>
    <row r="37" spans="1:16" ht="13.2" x14ac:dyDescent="0.25">
      <c r="A37" s="270"/>
      <c r="B37" s="14">
        <v>4</v>
      </c>
      <c r="C37" s="33"/>
      <c r="D37" s="33"/>
      <c r="E37" s="34"/>
      <c r="F37" s="26"/>
      <c r="G37" s="32" t="s">
        <v>41</v>
      </c>
      <c r="H37" s="21"/>
      <c r="I37" s="50" t="s">
        <v>46</v>
      </c>
      <c r="J37" s="51"/>
      <c r="K37" s="52" t="s">
        <v>28</v>
      </c>
      <c r="L37" s="55">
        <f t="shared" si="2"/>
        <v>0</v>
      </c>
      <c r="M37" s="44"/>
    </row>
    <row r="38" spans="1:16" ht="12" x14ac:dyDescent="0.25">
      <c r="A38" s="280" t="s">
        <v>47</v>
      </c>
      <c r="B38" s="281"/>
      <c r="C38" s="281"/>
      <c r="D38" s="281"/>
      <c r="E38" s="281"/>
      <c r="F38" s="281"/>
      <c r="G38" s="281"/>
      <c r="H38" s="281"/>
      <c r="I38" s="281"/>
      <c r="J38" s="281"/>
      <c r="K38" s="282"/>
      <c r="L38" s="46">
        <f>SUM(L36:L37)</f>
        <v>0</v>
      </c>
    </row>
    <row r="39" spans="1:16" ht="12" x14ac:dyDescent="0.25">
      <c r="A39" s="35" t="s">
        <v>8</v>
      </c>
      <c r="B39" s="283" t="s">
        <v>38</v>
      </c>
      <c r="C39" s="284"/>
      <c r="D39" s="175" t="s">
        <v>20</v>
      </c>
      <c r="E39" s="176"/>
      <c r="F39" s="225" t="s">
        <v>21</v>
      </c>
      <c r="G39" s="226"/>
      <c r="H39" s="225" t="s">
        <v>22</v>
      </c>
      <c r="I39" s="226"/>
      <c r="J39" s="225" t="s">
        <v>23</v>
      </c>
      <c r="K39" s="226"/>
      <c r="L39" s="56" t="s">
        <v>24</v>
      </c>
    </row>
    <row r="40" spans="1:16" ht="13.2" x14ac:dyDescent="0.25">
      <c r="A40" s="165" t="s">
        <v>48</v>
      </c>
      <c r="B40" s="13">
        <v>1</v>
      </c>
      <c r="C40" s="29"/>
      <c r="D40" s="29"/>
      <c r="E40" s="30"/>
      <c r="F40" s="31"/>
      <c r="G40" s="32" t="s">
        <v>26</v>
      </c>
      <c r="H40" s="36"/>
      <c r="I40" s="50" t="s">
        <v>35</v>
      </c>
      <c r="J40" s="51"/>
      <c r="K40" s="52" t="s">
        <v>36</v>
      </c>
      <c r="L40" s="55">
        <f t="shared" ref="L40:L44" si="3">F40*H40*J40</f>
        <v>0</v>
      </c>
      <c r="M40" s="44"/>
    </row>
    <row r="41" spans="1:16" ht="13.2" x14ac:dyDescent="0.25">
      <c r="A41" s="166"/>
      <c r="B41" s="13">
        <v>2</v>
      </c>
      <c r="C41" s="29"/>
      <c r="D41" s="29"/>
      <c r="E41" s="30"/>
      <c r="F41" s="31"/>
      <c r="G41" s="32" t="s">
        <v>26</v>
      </c>
      <c r="H41" s="36"/>
      <c r="I41" s="50" t="s">
        <v>35</v>
      </c>
      <c r="J41" s="51"/>
      <c r="K41" s="52" t="s">
        <v>36</v>
      </c>
      <c r="L41" s="55">
        <f t="shared" si="3"/>
        <v>0</v>
      </c>
      <c r="M41" s="57"/>
    </row>
    <row r="42" spans="1:16" ht="13.2" x14ac:dyDescent="0.25">
      <c r="A42" s="166"/>
      <c r="B42" s="13">
        <v>3</v>
      </c>
      <c r="C42" s="29"/>
      <c r="D42" s="29"/>
      <c r="E42" s="30"/>
      <c r="F42" s="31"/>
      <c r="G42" s="32" t="s">
        <v>26</v>
      </c>
      <c r="H42" s="36"/>
      <c r="I42" s="50" t="s">
        <v>35</v>
      </c>
      <c r="J42" s="51"/>
      <c r="K42" s="52" t="s">
        <v>36</v>
      </c>
      <c r="L42" s="55">
        <f t="shared" si="3"/>
        <v>0</v>
      </c>
      <c r="M42" s="57"/>
    </row>
    <row r="43" spans="1:16" ht="13.2" x14ac:dyDescent="0.25">
      <c r="A43" s="166"/>
      <c r="B43" s="13">
        <v>4</v>
      </c>
      <c r="C43" s="33"/>
      <c r="D43" s="29"/>
      <c r="E43" s="37"/>
      <c r="F43" s="31"/>
      <c r="G43" s="32" t="s">
        <v>26</v>
      </c>
      <c r="H43" s="21"/>
      <c r="I43" s="58" t="s">
        <v>60</v>
      </c>
      <c r="J43" s="51"/>
      <c r="K43" s="59" t="s">
        <v>28</v>
      </c>
      <c r="L43" s="55">
        <f t="shared" si="3"/>
        <v>0</v>
      </c>
      <c r="M43" s="57"/>
    </row>
    <row r="44" spans="1:16" ht="13.2" x14ac:dyDescent="0.25">
      <c r="A44" s="268"/>
      <c r="B44" s="13">
        <v>5</v>
      </c>
      <c r="C44" s="33"/>
      <c r="D44" s="29"/>
      <c r="E44" s="37"/>
      <c r="F44" s="31"/>
      <c r="G44" s="32" t="s">
        <v>26</v>
      </c>
      <c r="H44" s="21"/>
      <c r="I44" s="58" t="s">
        <v>60</v>
      </c>
      <c r="J44" s="51"/>
      <c r="K44" s="59" t="s">
        <v>28</v>
      </c>
      <c r="L44" s="55">
        <f t="shared" si="3"/>
        <v>0</v>
      </c>
      <c r="M44" s="57"/>
    </row>
    <row r="45" spans="1:16" ht="22.5" customHeight="1" x14ac:dyDescent="0.25">
      <c r="A45" s="183" t="s">
        <v>51</v>
      </c>
      <c r="B45" s="184"/>
      <c r="C45" s="184"/>
      <c r="D45" s="184"/>
      <c r="E45" s="184"/>
      <c r="F45" s="263"/>
      <c r="G45" s="263"/>
      <c r="H45" s="263"/>
      <c r="I45" s="263"/>
      <c r="J45" s="263"/>
      <c r="K45" s="264"/>
      <c r="L45" s="60">
        <f>SUM(L40:L44)</f>
        <v>0</v>
      </c>
    </row>
    <row r="46" spans="1:16" ht="22.5" customHeight="1" x14ac:dyDescent="0.25">
      <c r="A46" s="242" t="s">
        <v>52</v>
      </c>
      <c r="B46" s="243"/>
      <c r="C46" s="243"/>
      <c r="D46" s="244"/>
      <c r="E46" s="277" t="s">
        <v>61</v>
      </c>
      <c r="F46" s="265" t="s">
        <v>53</v>
      </c>
      <c r="G46" s="266"/>
      <c r="H46" s="266"/>
      <c r="I46" s="266"/>
      <c r="J46" s="266"/>
      <c r="K46" s="267"/>
      <c r="L46" s="61">
        <f>SUM(L20+L38+L45+L32+L27)</f>
        <v>0</v>
      </c>
      <c r="P46" s="1"/>
    </row>
    <row r="47" spans="1:16" ht="22.5" customHeight="1" x14ac:dyDescent="0.25">
      <c r="A47" s="245"/>
      <c r="B47" s="246"/>
      <c r="C47" s="246"/>
      <c r="D47" s="247"/>
      <c r="E47" s="278"/>
      <c r="F47" s="38" t="s">
        <v>54</v>
      </c>
      <c r="G47" s="39"/>
      <c r="H47" s="39"/>
      <c r="I47" s="39"/>
      <c r="J47" s="39"/>
      <c r="K47" s="62"/>
      <c r="L47" s="63">
        <f>L46*K47</f>
        <v>0</v>
      </c>
      <c r="P47" s="1"/>
    </row>
    <row r="48" spans="1:16" ht="22.5" customHeight="1" x14ac:dyDescent="0.25">
      <c r="A48" s="248"/>
      <c r="B48" s="249"/>
      <c r="C48" s="249"/>
      <c r="D48" s="250"/>
      <c r="E48" s="279"/>
      <c r="F48" s="205" t="s">
        <v>55</v>
      </c>
      <c r="G48" s="206"/>
      <c r="H48" s="206"/>
      <c r="I48" s="206"/>
      <c r="J48" s="206"/>
      <c r="K48" s="207"/>
      <c r="L48" s="64">
        <f>SUM(L46:L47)</f>
        <v>0</v>
      </c>
      <c r="P48" s="1"/>
    </row>
    <row r="49" spans="1:16" ht="22.5" customHeight="1" x14ac:dyDescent="0.25">
      <c r="A49" s="40"/>
      <c r="B49" s="40"/>
      <c r="C49" s="40"/>
      <c r="D49" s="40"/>
      <c r="E49" s="40"/>
      <c r="F49" s="41"/>
      <c r="G49" s="42" t="s">
        <v>56</v>
      </c>
      <c r="H49" s="42">
        <f>B4</f>
        <v>0</v>
      </c>
      <c r="I49" s="41" t="s">
        <v>57</v>
      </c>
      <c r="J49" s="41"/>
      <c r="K49" s="65" t="s">
        <v>58</v>
      </c>
      <c r="L49" s="66" t="e">
        <f>L48/B4</f>
        <v>#DIV/0!</v>
      </c>
      <c r="P49" s="1"/>
    </row>
  </sheetData>
  <mergeCells count="76">
    <mergeCell ref="A1:L1"/>
    <mergeCell ref="A2:E2"/>
    <mergeCell ref="G2:L2"/>
    <mergeCell ref="B3:E3"/>
    <mergeCell ref="G3:L3"/>
    <mergeCell ref="G4:L4"/>
    <mergeCell ref="B5:E5"/>
    <mergeCell ref="G5:L5"/>
    <mergeCell ref="A6:L6"/>
    <mergeCell ref="B7:C7"/>
    <mergeCell ref="D7:E7"/>
    <mergeCell ref="F7:G7"/>
    <mergeCell ref="H7:I7"/>
    <mergeCell ref="J7:K7"/>
    <mergeCell ref="A20:K20"/>
    <mergeCell ref="B21:C21"/>
    <mergeCell ref="D21:E21"/>
    <mergeCell ref="F21:G21"/>
    <mergeCell ref="H21:I21"/>
    <mergeCell ref="J21:K21"/>
    <mergeCell ref="A27:K27"/>
    <mergeCell ref="B28:C28"/>
    <mergeCell ref="D28:E28"/>
    <mergeCell ref="F28:G28"/>
    <mergeCell ref="H28:I28"/>
    <mergeCell ref="J28:K28"/>
    <mergeCell ref="A32:K32"/>
    <mergeCell ref="B33:C33"/>
    <mergeCell ref="D33:E33"/>
    <mergeCell ref="F33:G33"/>
    <mergeCell ref="H33:I33"/>
    <mergeCell ref="J33:K33"/>
    <mergeCell ref="A38:K38"/>
    <mergeCell ref="B39:C39"/>
    <mergeCell ref="D39:E39"/>
    <mergeCell ref="F39:G39"/>
    <mergeCell ref="H39:I39"/>
    <mergeCell ref="J39:K39"/>
    <mergeCell ref="A45:K45"/>
    <mergeCell ref="F46:K46"/>
    <mergeCell ref="F48:K48"/>
    <mergeCell ref="A8:A19"/>
    <mergeCell ref="A22:A26"/>
    <mergeCell ref="A29:A31"/>
    <mergeCell ref="A34:A37"/>
    <mergeCell ref="A40:A44"/>
    <mergeCell ref="B8:B11"/>
    <mergeCell ref="B12:B15"/>
    <mergeCell ref="B16:B19"/>
    <mergeCell ref="C8:C11"/>
    <mergeCell ref="C12:C15"/>
    <mergeCell ref="C16:C19"/>
    <mergeCell ref="C34:C35"/>
    <mergeCell ref="E46:E48"/>
    <mergeCell ref="F8:F11"/>
    <mergeCell ref="F12:F15"/>
    <mergeCell ref="F16:F19"/>
    <mergeCell ref="G8:G11"/>
    <mergeCell ref="G12:G15"/>
    <mergeCell ref="G16:G19"/>
    <mergeCell ref="L8:L11"/>
    <mergeCell ref="L12:L15"/>
    <mergeCell ref="L16:L19"/>
    <mergeCell ref="A46:D48"/>
    <mergeCell ref="J8:J11"/>
    <mergeCell ref="J12:J15"/>
    <mergeCell ref="J16:J19"/>
    <mergeCell ref="K8:K11"/>
    <mergeCell ref="K12:K15"/>
    <mergeCell ref="K16:K19"/>
    <mergeCell ref="H8:H11"/>
    <mergeCell ref="H12:H15"/>
    <mergeCell ref="H16:H19"/>
    <mergeCell ref="I8:I11"/>
    <mergeCell ref="I12:I15"/>
    <mergeCell ref="I16:I19"/>
  </mergeCells>
  <phoneticPr fontId="1" type="noConversion"/>
  <hyperlinks>
    <hyperlink ref="A1:L1" location="'00 报价汇总-供应商无需填写'!A1" display="09 推荐线路1"/>
  </hyperlink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9"/>
  <sheetViews>
    <sheetView workbookViewId="0">
      <selection sqref="A1:L1"/>
    </sheetView>
  </sheetViews>
  <sheetFormatPr defaultColWidth="8.59765625" defaultRowHeight="10.8" x14ac:dyDescent="0.25"/>
  <cols>
    <col min="1" max="1" width="9.59765625" style="1" customWidth="1"/>
    <col min="2" max="2" width="4.09765625" style="1" customWidth="1"/>
    <col min="3" max="3" width="15.09765625" style="1" customWidth="1"/>
    <col min="4" max="4" width="10.3984375" style="1" customWidth="1"/>
    <col min="5" max="5" width="40.09765625" style="1" customWidth="1"/>
    <col min="6" max="6" width="11.59765625" style="1" customWidth="1"/>
    <col min="7" max="7" width="5" style="1" customWidth="1"/>
    <col min="8" max="11" width="5.3984375" style="1" customWidth="1"/>
    <col min="12" max="12" width="21.59765625" style="1" customWidth="1"/>
    <col min="13" max="13" width="25.59765625" style="1" customWidth="1"/>
    <col min="14" max="15" width="8.59765625" style="1"/>
    <col min="16" max="16" width="13.59765625" style="2" customWidth="1"/>
    <col min="17" max="16384" width="8.59765625" style="1"/>
  </cols>
  <sheetData>
    <row r="1" spans="1:13" ht="29.25" customHeight="1" x14ac:dyDescent="0.25">
      <c r="A1" s="293" t="s">
        <v>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3" ht="13.2" x14ac:dyDescent="0.25">
      <c r="A2" s="228" t="s">
        <v>10</v>
      </c>
      <c r="B2" s="229"/>
      <c r="C2" s="229"/>
      <c r="D2" s="229"/>
      <c r="E2" s="229"/>
      <c r="F2" s="3" t="s">
        <v>11</v>
      </c>
      <c r="G2" s="294"/>
      <c r="H2" s="294"/>
      <c r="I2" s="294"/>
      <c r="J2" s="294"/>
      <c r="K2" s="294"/>
      <c r="L2" s="295"/>
    </row>
    <row r="3" spans="1:13" ht="15.6" customHeight="1" x14ac:dyDescent="0.25">
      <c r="A3" s="4" t="s">
        <v>12</v>
      </c>
      <c r="B3" s="232"/>
      <c r="C3" s="232"/>
      <c r="D3" s="232"/>
      <c r="E3" s="232"/>
      <c r="F3" s="5" t="s">
        <v>13</v>
      </c>
      <c r="G3" s="297"/>
      <c r="H3" s="297"/>
      <c r="I3" s="297"/>
      <c r="J3" s="297"/>
      <c r="K3" s="297"/>
      <c r="L3" s="298"/>
    </row>
    <row r="4" spans="1:13" ht="13.2" x14ac:dyDescent="0.25">
      <c r="A4" s="6" t="s">
        <v>14</v>
      </c>
      <c r="B4" s="7"/>
      <c r="C4" s="8" t="s">
        <v>15</v>
      </c>
      <c r="D4" s="8"/>
      <c r="E4" s="8"/>
      <c r="F4" s="9" t="s">
        <v>16</v>
      </c>
      <c r="G4" s="285"/>
      <c r="H4" s="285"/>
      <c r="I4" s="285"/>
      <c r="J4" s="285"/>
      <c r="K4" s="285"/>
      <c r="L4" s="286"/>
    </row>
    <row r="5" spans="1:13" ht="13.2" x14ac:dyDescent="0.25">
      <c r="A5" s="10" t="s">
        <v>17</v>
      </c>
      <c r="B5" s="218"/>
      <c r="C5" s="218"/>
      <c r="D5" s="218"/>
      <c r="E5" s="218"/>
      <c r="F5" s="11" t="s">
        <v>18</v>
      </c>
      <c r="G5" s="287"/>
      <c r="H5" s="287"/>
      <c r="I5" s="287"/>
      <c r="J5" s="287"/>
      <c r="K5" s="287"/>
      <c r="L5" s="288"/>
    </row>
    <row r="6" spans="1:13" ht="22.5" customHeight="1" x14ac:dyDescent="0.25">
      <c r="A6" s="289"/>
      <c r="B6" s="290"/>
      <c r="C6" s="291"/>
      <c r="D6" s="291"/>
      <c r="E6" s="291"/>
      <c r="F6" s="291"/>
      <c r="G6" s="291"/>
      <c r="H6" s="291"/>
      <c r="I6" s="291"/>
      <c r="J6" s="291"/>
      <c r="K6" s="291"/>
      <c r="L6" s="292"/>
    </row>
    <row r="7" spans="1:13" ht="22.5" customHeight="1" x14ac:dyDescent="0.25">
      <c r="A7" s="12" t="s">
        <v>2</v>
      </c>
      <c r="B7" s="225" t="s">
        <v>19</v>
      </c>
      <c r="C7" s="226"/>
      <c r="D7" s="225" t="s">
        <v>20</v>
      </c>
      <c r="E7" s="226"/>
      <c r="F7" s="163" t="s">
        <v>21</v>
      </c>
      <c r="G7" s="164"/>
      <c r="H7" s="163" t="s">
        <v>22</v>
      </c>
      <c r="I7" s="164"/>
      <c r="J7" s="163" t="s">
        <v>23</v>
      </c>
      <c r="K7" s="164"/>
      <c r="L7" s="43" t="s">
        <v>24</v>
      </c>
    </row>
    <row r="8" spans="1:13" ht="13.2" x14ac:dyDescent="0.25">
      <c r="A8" s="165" t="s">
        <v>3</v>
      </c>
      <c r="B8" s="191">
        <v>1</v>
      </c>
      <c r="C8" s="271"/>
      <c r="D8" s="15" t="s">
        <v>25</v>
      </c>
      <c r="E8" s="16"/>
      <c r="F8" s="260"/>
      <c r="G8" s="254" t="s">
        <v>26</v>
      </c>
      <c r="H8" s="257">
        <f>B4/2</f>
        <v>0</v>
      </c>
      <c r="I8" s="254" t="s">
        <v>27</v>
      </c>
      <c r="J8" s="251"/>
      <c r="K8" s="254" t="s">
        <v>28</v>
      </c>
      <c r="L8" s="239">
        <f>F8*H8*J8</f>
        <v>0</v>
      </c>
      <c r="M8" s="44"/>
    </row>
    <row r="9" spans="1:13" ht="13.2" x14ac:dyDescent="0.25">
      <c r="A9" s="166"/>
      <c r="B9" s="191"/>
      <c r="C9" s="272"/>
      <c r="D9" s="15" t="s">
        <v>29</v>
      </c>
      <c r="E9" s="16"/>
      <c r="F9" s="261"/>
      <c r="G9" s="255"/>
      <c r="H9" s="258"/>
      <c r="I9" s="255"/>
      <c r="J9" s="252"/>
      <c r="K9" s="255"/>
      <c r="L9" s="240"/>
      <c r="M9" s="45"/>
    </row>
    <row r="10" spans="1:13" ht="13.2" x14ac:dyDescent="0.25">
      <c r="A10" s="166"/>
      <c r="B10" s="191"/>
      <c r="C10" s="272"/>
      <c r="D10" s="15" t="s">
        <v>30</v>
      </c>
      <c r="E10" s="16"/>
      <c r="F10" s="261"/>
      <c r="G10" s="255"/>
      <c r="H10" s="258"/>
      <c r="I10" s="255"/>
      <c r="J10" s="252"/>
      <c r="K10" s="255"/>
      <c r="L10" s="240"/>
      <c r="M10" s="45"/>
    </row>
    <row r="11" spans="1:13" ht="13.2" x14ac:dyDescent="0.25">
      <c r="A11" s="166"/>
      <c r="B11" s="191"/>
      <c r="C11" s="273"/>
      <c r="D11" s="15" t="s">
        <v>31</v>
      </c>
      <c r="E11" s="16"/>
      <c r="F11" s="262"/>
      <c r="G11" s="256"/>
      <c r="H11" s="259"/>
      <c r="I11" s="256"/>
      <c r="J11" s="253"/>
      <c r="K11" s="256"/>
      <c r="L11" s="241"/>
      <c r="M11" s="45"/>
    </row>
    <row r="12" spans="1:13" ht="13.2" x14ac:dyDescent="0.25">
      <c r="A12" s="166"/>
      <c r="B12" s="191">
        <v>2</v>
      </c>
      <c r="C12" s="271"/>
      <c r="D12" s="15" t="s">
        <v>25</v>
      </c>
      <c r="E12" s="17"/>
      <c r="F12" s="260"/>
      <c r="G12" s="254" t="s">
        <v>26</v>
      </c>
      <c r="H12" s="257">
        <f>B4/2</f>
        <v>0</v>
      </c>
      <c r="I12" s="254" t="s">
        <v>27</v>
      </c>
      <c r="J12" s="251"/>
      <c r="K12" s="254" t="s">
        <v>28</v>
      </c>
      <c r="L12" s="239">
        <f>F12*H12*J12</f>
        <v>0</v>
      </c>
      <c r="M12" s="45"/>
    </row>
    <row r="13" spans="1:13" ht="13.2" x14ac:dyDescent="0.25">
      <c r="A13" s="166"/>
      <c r="B13" s="191"/>
      <c r="C13" s="272"/>
      <c r="D13" s="15" t="s">
        <v>29</v>
      </c>
      <c r="E13" s="17"/>
      <c r="F13" s="261"/>
      <c r="G13" s="255"/>
      <c r="H13" s="258"/>
      <c r="I13" s="255"/>
      <c r="J13" s="252"/>
      <c r="K13" s="255"/>
      <c r="L13" s="240"/>
      <c r="M13" s="45"/>
    </row>
    <row r="14" spans="1:13" ht="13.2" x14ac:dyDescent="0.25">
      <c r="A14" s="166"/>
      <c r="B14" s="191"/>
      <c r="C14" s="272"/>
      <c r="D14" s="15" t="s">
        <v>30</v>
      </c>
      <c r="E14" s="17"/>
      <c r="F14" s="261"/>
      <c r="G14" s="255"/>
      <c r="H14" s="258"/>
      <c r="I14" s="255"/>
      <c r="J14" s="252"/>
      <c r="K14" s="255"/>
      <c r="L14" s="240"/>
      <c r="M14" s="45"/>
    </row>
    <row r="15" spans="1:13" ht="13.2" x14ac:dyDescent="0.25">
      <c r="A15" s="166"/>
      <c r="B15" s="191"/>
      <c r="C15" s="273"/>
      <c r="D15" s="15" t="s">
        <v>31</v>
      </c>
      <c r="E15" s="17"/>
      <c r="F15" s="262"/>
      <c r="G15" s="256"/>
      <c r="H15" s="259"/>
      <c r="I15" s="256"/>
      <c r="J15" s="253"/>
      <c r="K15" s="256"/>
      <c r="L15" s="241"/>
      <c r="M15" s="45"/>
    </row>
    <row r="16" spans="1:13" ht="13.2" x14ac:dyDescent="0.25">
      <c r="A16" s="166"/>
      <c r="B16" s="166">
        <v>3</v>
      </c>
      <c r="C16" s="274"/>
      <c r="D16" s="15" t="s">
        <v>25</v>
      </c>
      <c r="E16" s="17"/>
      <c r="F16" s="260"/>
      <c r="G16" s="254" t="s">
        <v>26</v>
      </c>
      <c r="H16" s="257">
        <f>B4/2</f>
        <v>0</v>
      </c>
      <c r="I16" s="254" t="s">
        <v>27</v>
      </c>
      <c r="J16" s="251"/>
      <c r="K16" s="254" t="s">
        <v>28</v>
      </c>
      <c r="L16" s="239">
        <f>F16*H16*J16</f>
        <v>0</v>
      </c>
      <c r="M16" s="44"/>
    </row>
    <row r="17" spans="1:13" ht="13.2" x14ac:dyDescent="0.25">
      <c r="A17" s="166"/>
      <c r="B17" s="166"/>
      <c r="C17" s="274"/>
      <c r="D17" s="15" t="s">
        <v>29</v>
      </c>
      <c r="E17" s="17"/>
      <c r="F17" s="261"/>
      <c r="G17" s="255"/>
      <c r="H17" s="258"/>
      <c r="I17" s="255"/>
      <c r="J17" s="252"/>
      <c r="K17" s="255"/>
      <c r="L17" s="240"/>
      <c r="M17" s="45"/>
    </row>
    <row r="18" spans="1:13" ht="13.2" x14ac:dyDescent="0.25">
      <c r="A18" s="166"/>
      <c r="B18" s="166"/>
      <c r="C18" s="274"/>
      <c r="D18" s="15" t="s">
        <v>30</v>
      </c>
      <c r="E18" s="17"/>
      <c r="F18" s="261"/>
      <c r="G18" s="255"/>
      <c r="H18" s="258"/>
      <c r="I18" s="255"/>
      <c r="J18" s="252"/>
      <c r="K18" s="255"/>
      <c r="L18" s="240"/>
      <c r="M18" s="45"/>
    </row>
    <row r="19" spans="1:13" ht="13.2" x14ac:dyDescent="0.25">
      <c r="A19" s="268"/>
      <c r="B19" s="268"/>
      <c r="C19" s="274"/>
      <c r="D19" s="15" t="s">
        <v>31</v>
      </c>
      <c r="E19" s="17"/>
      <c r="F19" s="262"/>
      <c r="G19" s="256"/>
      <c r="H19" s="259"/>
      <c r="I19" s="256"/>
      <c r="J19" s="253"/>
      <c r="K19" s="256"/>
      <c r="L19" s="241"/>
      <c r="M19" s="45"/>
    </row>
    <row r="20" spans="1:13" ht="12" x14ac:dyDescent="0.25">
      <c r="A20" s="280" t="s">
        <v>32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2"/>
      <c r="L20" s="46">
        <f>SUM(L8:L19)</f>
        <v>0</v>
      </c>
    </row>
    <row r="21" spans="1:13" ht="12" x14ac:dyDescent="0.25">
      <c r="A21" s="12" t="s">
        <v>4</v>
      </c>
      <c r="B21" s="225" t="s">
        <v>33</v>
      </c>
      <c r="C21" s="226"/>
      <c r="D21" s="225" t="s">
        <v>34</v>
      </c>
      <c r="E21" s="226"/>
      <c r="F21" s="163" t="s">
        <v>21</v>
      </c>
      <c r="G21" s="164"/>
      <c r="H21" s="163" t="s">
        <v>22</v>
      </c>
      <c r="I21" s="164"/>
      <c r="J21" s="163" t="s">
        <v>23</v>
      </c>
      <c r="K21" s="164"/>
      <c r="L21" s="43" t="s">
        <v>24</v>
      </c>
    </row>
    <row r="22" spans="1:13" ht="13.2" x14ac:dyDescent="0.25">
      <c r="A22" s="165" t="s">
        <v>59</v>
      </c>
      <c r="B22" s="14">
        <v>1</v>
      </c>
      <c r="C22" s="15"/>
      <c r="D22" s="15"/>
      <c r="E22" s="18"/>
      <c r="F22" s="19"/>
      <c r="G22" s="20" t="s">
        <v>26</v>
      </c>
      <c r="H22" s="21">
        <f>B4</f>
        <v>0</v>
      </c>
      <c r="I22" s="20" t="s">
        <v>35</v>
      </c>
      <c r="J22" s="47"/>
      <c r="K22" s="20" t="s">
        <v>36</v>
      </c>
      <c r="L22" s="48">
        <f t="shared" ref="L22:L26" si="0">F22*H22*J22</f>
        <v>0</v>
      </c>
      <c r="M22" s="49"/>
    </row>
    <row r="23" spans="1:13" ht="13.2" x14ac:dyDescent="0.25">
      <c r="A23" s="166"/>
      <c r="B23" s="14">
        <v>2</v>
      </c>
      <c r="C23" s="15"/>
      <c r="D23" s="15"/>
      <c r="E23" s="18"/>
      <c r="F23" s="19"/>
      <c r="G23" s="20" t="s">
        <v>26</v>
      </c>
      <c r="H23" s="21">
        <f>B4</f>
        <v>0</v>
      </c>
      <c r="I23" s="20" t="s">
        <v>35</v>
      </c>
      <c r="J23" s="47"/>
      <c r="K23" s="20" t="s">
        <v>36</v>
      </c>
      <c r="L23" s="48">
        <f t="shared" si="0"/>
        <v>0</v>
      </c>
      <c r="M23" s="49"/>
    </row>
    <row r="24" spans="1:13" ht="13.2" x14ac:dyDescent="0.25">
      <c r="A24" s="166"/>
      <c r="B24" s="14">
        <v>3</v>
      </c>
      <c r="C24" s="15"/>
      <c r="D24" s="15"/>
      <c r="E24" s="18"/>
      <c r="F24" s="19"/>
      <c r="G24" s="20" t="s">
        <v>26</v>
      </c>
      <c r="H24" s="21">
        <f>B4</f>
        <v>0</v>
      </c>
      <c r="I24" s="20" t="s">
        <v>35</v>
      </c>
      <c r="J24" s="47"/>
      <c r="K24" s="20" t="s">
        <v>36</v>
      </c>
      <c r="L24" s="48">
        <f t="shared" si="0"/>
        <v>0</v>
      </c>
      <c r="M24" s="49"/>
    </row>
    <row r="25" spans="1:13" ht="13.2" x14ac:dyDescent="0.25">
      <c r="A25" s="166"/>
      <c r="B25" s="14">
        <v>4</v>
      </c>
      <c r="C25" s="15"/>
      <c r="D25" s="15"/>
      <c r="E25" s="18"/>
      <c r="F25" s="19"/>
      <c r="G25" s="20" t="s">
        <v>26</v>
      </c>
      <c r="H25" s="21">
        <f>B4</f>
        <v>0</v>
      </c>
      <c r="I25" s="20" t="s">
        <v>35</v>
      </c>
      <c r="J25" s="47"/>
      <c r="K25" s="20" t="s">
        <v>36</v>
      </c>
      <c r="L25" s="48">
        <f t="shared" si="0"/>
        <v>0</v>
      </c>
      <c r="M25" s="49"/>
    </row>
    <row r="26" spans="1:13" ht="13.2" x14ac:dyDescent="0.25">
      <c r="A26" s="268"/>
      <c r="B26" s="14">
        <v>5</v>
      </c>
      <c r="C26" s="15"/>
      <c r="D26" s="15"/>
      <c r="E26" s="18"/>
      <c r="F26" s="19"/>
      <c r="G26" s="20" t="s">
        <v>26</v>
      </c>
      <c r="H26" s="21">
        <f>B4</f>
        <v>0</v>
      </c>
      <c r="I26" s="20" t="s">
        <v>35</v>
      </c>
      <c r="J26" s="47"/>
      <c r="K26" s="20" t="s">
        <v>36</v>
      </c>
      <c r="L26" s="48">
        <f t="shared" si="0"/>
        <v>0</v>
      </c>
      <c r="M26" s="49"/>
    </row>
    <row r="27" spans="1:13" ht="12" x14ac:dyDescent="0.25">
      <c r="A27" s="280" t="s">
        <v>37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2"/>
      <c r="L27" s="46">
        <f>SUM(L22:L26)</f>
        <v>0</v>
      </c>
    </row>
    <row r="28" spans="1:13" ht="12" x14ac:dyDescent="0.25">
      <c r="A28" s="22" t="s">
        <v>5</v>
      </c>
      <c r="B28" s="175" t="s">
        <v>38</v>
      </c>
      <c r="C28" s="176"/>
      <c r="D28" s="175" t="s">
        <v>34</v>
      </c>
      <c r="E28" s="176"/>
      <c r="F28" s="163" t="s">
        <v>21</v>
      </c>
      <c r="G28" s="164"/>
      <c r="H28" s="163" t="s">
        <v>22</v>
      </c>
      <c r="I28" s="164"/>
      <c r="J28" s="163" t="s">
        <v>23</v>
      </c>
      <c r="K28" s="164"/>
      <c r="L28" s="43" t="s">
        <v>24</v>
      </c>
    </row>
    <row r="29" spans="1:13" ht="13.2" x14ac:dyDescent="0.25">
      <c r="A29" s="269" t="s">
        <v>39</v>
      </c>
      <c r="B29" s="23">
        <v>1</v>
      </c>
      <c r="C29" s="24" t="s">
        <v>40</v>
      </c>
      <c r="D29" s="24"/>
      <c r="E29" s="25"/>
      <c r="F29" s="26"/>
      <c r="G29" s="27" t="s">
        <v>41</v>
      </c>
      <c r="H29" s="21">
        <f>B4</f>
        <v>0</v>
      </c>
      <c r="I29" s="50" t="s">
        <v>35</v>
      </c>
      <c r="J29" s="51"/>
      <c r="K29" s="52" t="s">
        <v>36</v>
      </c>
      <c r="L29" s="53">
        <f t="shared" ref="L29:L31" si="1">F29*H29*J29</f>
        <v>0</v>
      </c>
      <c r="M29" s="54"/>
    </row>
    <row r="30" spans="1:13" ht="13.2" x14ac:dyDescent="0.25">
      <c r="A30" s="173"/>
      <c r="B30" s="23">
        <v>2</v>
      </c>
      <c r="C30" s="24" t="s">
        <v>42</v>
      </c>
      <c r="D30" s="24"/>
      <c r="E30" s="25"/>
      <c r="F30" s="26"/>
      <c r="G30" s="27" t="s">
        <v>41</v>
      </c>
      <c r="H30" s="21">
        <f>B4</f>
        <v>0</v>
      </c>
      <c r="I30" s="50" t="s">
        <v>35</v>
      </c>
      <c r="J30" s="51"/>
      <c r="K30" s="52" t="s">
        <v>36</v>
      </c>
      <c r="L30" s="53">
        <f t="shared" si="1"/>
        <v>0</v>
      </c>
      <c r="M30" s="54"/>
    </row>
    <row r="31" spans="1:13" ht="13.2" x14ac:dyDescent="0.25">
      <c r="A31" s="270"/>
      <c r="B31" s="23">
        <v>3</v>
      </c>
      <c r="C31" s="24" t="s">
        <v>43</v>
      </c>
      <c r="D31" s="24"/>
      <c r="E31" s="25"/>
      <c r="F31" s="26"/>
      <c r="G31" s="28" t="s">
        <v>41</v>
      </c>
      <c r="H31" s="21">
        <f>B4</f>
        <v>0</v>
      </c>
      <c r="I31" s="50" t="s">
        <v>35</v>
      </c>
      <c r="J31" s="51"/>
      <c r="K31" s="52" t="s">
        <v>36</v>
      </c>
      <c r="L31" s="53">
        <f t="shared" si="1"/>
        <v>0</v>
      </c>
      <c r="M31" s="54"/>
    </row>
    <row r="32" spans="1:13" ht="12" x14ac:dyDescent="0.25">
      <c r="A32" s="280" t="s">
        <v>44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  <c r="L32" s="46">
        <f>SUM(L29:L31)</f>
        <v>0</v>
      </c>
    </row>
    <row r="33" spans="1:16" ht="12" x14ac:dyDescent="0.25">
      <c r="A33" s="22" t="s">
        <v>6</v>
      </c>
      <c r="B33" s="175" t="s">
        <v>45</v>
      </c>
      <c r="C33" s="176"/>
      <c r="D33" s="175" t="s">
        <v>34</v>
      </c>
      <c r="E33" s="176"/>
      <c r="F33" s="163" t="s">
        <v>21</v>
      </c>
      <c r="G33" s="164"/>
      <c r="H33" s="163" t="s">
        <v>22</v>
      </c>
      <c r="I33" s="164"/>
      <c r="J33" s="163" t="s">
        <v>23</v>
      </c>
      <c r="K33" s="164"/>
      <c r="L33" s="43" t="s">
        <v>24</v>
      </c>
    </row>
    <row r="34" spans="1:16" ht="13.2" x14ac:dyDescent="0.25">
      <c r="A34" s="269" t="s">
        <v>7</v>
      </c>
      <c r="B34" s="13">
        <v>1</v>
      </c>
      <c r="C34" s="275"/>
      <c r="D34" s="29"/>
      <c r="E34" s="30"/>
      <c r="F34" s="31"/>
      <c r="G34" s="32" t="s">
        <v>26</v>
      </c>
      <c r="H34" s="21">
        <f>B4</f>
        <v>0</v>
      </c>
      <c r="I34" s="50" t="s">
        <v>35</v>
      </c>
      <c r="J34" s="51"/>
      <c r="K34" s="52" t="s">
        <v>36</v>
      </c>
      <c r="L34" s="55">
        <f t="shared" ref="L34:L37" si="2">F34*H34*J34</f>
        <v>0</v>
      </c>
    </row>
    <row r="35" spans="1:16" ht="13.2" x14ac:dyDescent="0.25">
      <c r="A35" s="173"/>
      <c r="B35" s="13">
        <v>2</v>
      </c>
      <c r="C35" s="276"/>
      <c r="D35" s="29"/>
      <c r="E35" s="30"/>
      <c r="F35" s="31"/>
      <c r="G35" s="32" t="s">
        <v>26</v>
      </c>
      <c r="H35" s="21">
        <f>B4</f>
        <v>0</v>
      </c>
      <c r="I35" s="50" t="s">
        <v>35</v>
      </c>
      <c r="J35" s="51"/>
      <c r="K35" s="52" t="s">
        <v>36</v>
      </c>
      <c r="L35" s="55">
        <f t="shared" si="2"/>
        <v>0</v>
      </c>
    </row>
    <row r="36" spans="1:16" ht="13.2" x14ac:dyDescent="0.25">
      <c r="A36" s="173"/>
      <c r="B36" s="13">
        <v>3</v>
      </c>
      <c r="C36" s="33"/>
      <c r="D36" s="33"/>
      <c r="E36" s="34"/>
      <c r="F36" s="26"/>
      <c r="G36" s="32" t="s">
        <v>41</v>
      </c>
      <c r="H36" s="21"/>
      <c r="I36" s="50" t="s">
        <v>46</v>
      </c>
      <c r="J36" s="51"/>
      <c r="K36" s="52" t="s">
        <v>28</v>
      </c>
      <c r="L36" s="55">
        <f t="shared" si="2"/>
        <v>0</v>
      </c>
      <c r="M36" s="44"/>
    </row>
    <row r="37" spans="1:16" ht="13.2" x14ac:dyDescent="0.25">
      <c r="A37" s="270"/>
      <c r="B37" s="14">
        <v>4</v>
      </c>
      <c r="C37" s="33"/>
      <c r="D37" s="33"/>
      <c r="E37" s="34"/>
      <c r="F37" s="26"/>
      <c r="G37" s="32" t="s">
        <v>41</v>
      </c>
      <c r="H37" s="21"/>
      <c r="I37" s="50" t="s">
        <v>46</v>
      </c>
      <c r="J37" s="51"/>
      <c r="K37" s="52" t="s">
        <v>28</v>
      </c>
      <c r="L37" s="55">
        <f t="shared" si="2"/>
        <v>0</v>
      </c>
      <c r="M37" s="44"/>
    </row>
    <row r="38" spans="1:16" ht="12" x14ac:dyDescent="0.25">
      <c r="A38" s="280" t="s">
        <v>47</v>
      </c>
      <c r="B38" s="281"/>
      <c r="C38" s="281"/>
      <c r="D38" s="281"/>
      <c r="E38" s="281"/>
      <c r="F38" s="281"/>
      <c r="G38" s="281"/>
      <c r="H38" s="281"/>
      <c r="I38" s="281"/>
      <c r="J38" s="281"/>
      <c r="K38" s="282"/>
      <c r="L38" s="46">
        <f>SUM(L36:L37)</f>
        <v>0</v>
      </c>
    </row>
    <row r="39" spans="1:16" ht="12" x14ac:dyDescent="0.25">
      <c r="A39" s="35" t="s">
        <v>8</v>
      </c>
      <c r="B39" s="283" t="s">
        <v>38</v>
      </c>
      <c r="C39" s="284"/>
      <c r="D39" s="175" t="s">
        <v>20</v>
      </c>
      <c r="E39" s="176"/>
      <c r="F39" s="225" t="s">
        <v>21</v>
      </c>
      <c r="G39" s="226"/>
      <c r="H39" s="225" t="s">
        <v>22</v>
      </c>
      <c r="I39" s="226"/>
      <c r="J39" s="225" t="s">
        <v>23</v>
      </c>
      <c r="K39" s="226"/>
      <c r="L39" s="56" t="s">
        <v>24</v>
      </c>
    </row>
    <row r="40" spans="1:16" ht="13.2" x14ac:dyDescent="0.25">
      <c r="A40" s="165" t="s">
        <v>48</v>
      </c>
      <c r="B40" s="13">
        <v>1</v>
      </c>
      <c r="C40" s="29"/>
      <c r="D40" s="29"/>
      <c r="E40" s="30"/>
      <c r="F40" s="31"/>
      <c r="G40" s="32" t="s">
        <v>26</v>
      </c>
      <c r="H40" s="36"/>
      <c r="I40" s="50" t="s">
        <v>35</v>
      </c>
      <c r="J40" s="51"/>
      <c r="K40" s="52" t="s">
        <v>36</v>
      </c>
      <c r="L40" s="55">
        <f t="shared" ref="L40:L44" si="3">F40*H40*J40</f>
        <v>0</v>
      </c>
      <c r="M40" s="44"/>
    </row>
    <row r="41" spans="1:16" ht="13.2" x14ac:dyDescent="0.25">
      <c r="A41" s="166"/>
      <c r="B41" s="13">
        <v>2</v>
      </c>
      <c r="C41" s="29"/>
      <c r="D41" s="29"/>
      <c r="E41" s="30"/>
      <c r="F41" s="31"/>
      <c r="G41" s="32" t="s">
        <v>26</v>
      </c>
      <c r="H41" s="36"/>
      <c r="I41" s="50" t="s">
        <v>35</v>
      </c>
      <c r="J41" s="51"/>
      <c r="K41" s="52" t="s">
        <v>36</v>
      </c>
      <c r="L41" s="55">
        <f t="shared" si="3"/>
        <v>0</v>
      </c>
      <c r="M41" s="57"/>
    </row>
    <row r="42" spans="1:16" ht="13.2" x14ac:dyDescent="0.25">
      <c r="A42" s="166"/>
      <c r="B42" s="13">
        <v>3</v>
      </c>
      <c r="C42" s="29"/>
      <c r="D42" s="29"/>
      <c r="E42" s="30"/>
      <c r="F42" s="31"/>
      <c r="G42" s="32" t="s">
        <v>26</v>
      </c>
      <c r="H42" s="36"/>
      <c r="I42" s="50" t="s">
        <v>35</v>
      </c>
      <c r="J42" s="51"/>
      <c r="K42" s="52" t="s">
        <v>36</v>
      </c>
      <c r="L42" s="55">
        <f t="shared" si="3"/>
        <v>0</v>
      </c>
      <c r="M42" s="57"/>
    </row>
    <row r="43" spans="1:16" ht="13.2" x14ac:dyDescent="0.25">
      <c r="A43" s="166"/>
      <c r="B43" s="13">
        <v>4</v>
      </c>
      <c r="C43" s="33"/>
      <c r="D43" s="29"/>
      <c r="E43" s="37"/>
      <c r="F43" s="31"/>
      <c r="G43" s="32" t="s">
        <v>26</v>
      </c>
      <c r="H43" s="21"/>
      <c r="I43" s="58" t="s">
        <v>60</v>
      </c>
      <c r="J43" s="51"/>
      <c r="K43" s="59" t="s">
        <v>28</v>
      </c>
      <c r="L43" s="55">
        <f t="shared" si="3"/>
        <v>0</v>
      </c>
      <c r="M43" s="57"/>
    </row>
    <row r="44" spans="1:16" ht="13.2" x14ac:dyDescent="0.25">
      <c r="A44" s="268"/>
      <c r="B44" s="13">
        <v>5</v>
      </c>
      <c r="C44" s="33"/>
      <c r="D44" s="29"/>
      <c r="E44" s="37"/>
      <c r="F44" s="31"/>
      <c r="G44" s="32" t="s">
        <v>26</v>
      </c>
      <c r="H44" s="21"/>
      <c r="I44" s="58" t="s">
        <v>60</v>
      </c>
      <c r="J44" s="51"/>
      <c r="K44" s="59" t="s">
        <v>28</v>
      </c>
      <c r="L44" s="55">
        <f t="shared" si="3"/>
        <v>0</v>
      </c>
      <c r="M44" s="57"/>
    </row>
    <row r="45" spans="1:16" ht="22.5" customHeight="1" x14ac:dyDescent="0.25">
      <c r="A45" s="183" t="s">
        <v>51</v>
      </c>
      <c r="B45" s="184"/>
      <c r="C45" s="184"/>
      <c r="D45" s="184"/>
      <c r="E45" s="184"/>
      <c r="F45" s="263"/>
      <c r="G45" s="263"/>
      <c r="H45" s="263"/>
      <c r="I45" s="263"/>
      <c r="J45" s="263"/>
      <c r="K45" s="264"/>
      <c r="L45" s="60">
        <f>SUM(L40:L44)</f>
        <v>0</v>
      </c>
    </row>
    <row r="46" spans="1:16" ht="22.5" customHeight="1" x14ac:dyDescent="0.25">
      <c r="A46" s="242" t="s">
        <v>52</v>
      </c>
      <c r="B46" s="243"/>
      <c r="C46" s="243"/>
      <c r="D46" s="244"/>
      <c r="E46" s="277" t="s">
        <v>61</v>
      </c>
      <c r="F46" s="265" t="s">
        <v>53</v>
      </c>
      <c r="G46" s="266"/>
      <c r="H46" s="266"/>
      <c r="I46" s="266"/>
      <c r="J46" s="266"/>
      <c r="K46" s="267"/>
      <c r="L46" s="61">
        <f>SUM(L20+L38+L45+L32+L27)</f>
        <v>0</v>
      </c>
      <c r="P46" s="1"/>
    </row>
    <row r="47" spans="1:16" ht="22.5" customHeight="1" x14ac:dyDescent="0.25">
      <c r="A47" s="245"/>
      <c r="B47" s="246"/>
      <c r="C47" s="246"/>
      <c r="D47" s="247"/>
      <c r="E47" s="278"/>
      <c r="F47" s="38" t="s">
        <v>54</v>
      </c>
      <c r="G47" s="39"/>
      <c r="H47" s="39"/>
      <c r="I47" s="39"/>
      <c r="J47" s="39"/>
      <c r="K47" s="62"/>
      <c r="L47" s="63">
        <f>L46*K47</f>
        <v>0</v>
      </c>
      <c r="P47" s="1"/>
    </row>
    <row r="48" spans="1:16" ht="22.5" customHeight="1" x14ac:dyDescent="0.25">
      <c r="A48" s="248"/>
      <c r="B48" s="249"/>
      <c r="C48" s="249"/>
      <c r="D48" s="250"/>
      <c r="E48" s="279"/>
      <c r="F48" s="205" t="s">
        <v>55</v>
      </c>
      <c r="G48" s="206"/>
      <c r="H48" s="206"/>
      <c r="I48" s="206"/>
      <c r="J48" s="206"/>
      <c r="K48" s="207"/>
      <c r="L48" s="64">
        <f>SUM(L46:L47)</f>
        <v>0</v>
      </c>
      <c r="P48" s="1"/>
    </row>
    <row r="49" spans="1:16" ht="22.5" customHeight="1" x14ac:dyDescent="0.25">
      <c r="A49" s="40"/>
      <c r="B49" s="40"/>
      <c r="C49" s="40"/>
      <c r="D49" s="40"/>
      <c r="E49" s="40"/>
      <c r="F49" s="41"/>
      <c r="G49" s="42" t="s">
        <v>56</v>
      </c>
      <c r="H49" s="42">
        <f>B4</f>
        <v>0</v>
      </c>
      <c r="I49" s="41" t="s">
        <v>57</v>
      </c>
      <c r="J49" s="41"/>
      <c r="K49" s="65" t="s">
        <v>58</v>
      </c>
      <c r="L49" s="66" t="e">
        <f>L48/B4</f>
        <v>#DIV/0!</v>
      </c>
      <c r="P49" s="1"/>
    </row>
  </sheetData>
  <mergeCells count="76">
    <mergeCell ref="A1:L1"/>
    <mergeCell ref="A2:E2"/>
    <mergeCell ref="G2:L2"/>
    <mergeCell ref="B3:E3"/>
    <mergeCell ref="G3:L3"/>
    <mergeCell ref="G4:L4"/>
    <mergeCell ref="B5:E5"/>
    <mergeCell ref="G5:L5"/>
    <mergeCell ref="A6:L6"/>
    <mergeCell ref="B7:C7"/>
    <mergeCell ref="D7:E7"/>
    <mergeCell ref="F7:G7"/>
    <mergeCell ref="H7:I7"/>
    <mergeCell ref="J7:K7"/>
    <mergeCell ref="A20:K20"/>
    <mergeCell ref="B21:C21"/>
    <mergeCell ref="D21:E21"/>
    <mergeCell ref="F21:G21"/>
    <mergeCell ref="H21:I21"/>
    <mergeCell ref="J21:K21"/>
    <mergeCell ref="A27:K27"/>
    <mergeCell ref="B28:C28"/>
    <mergeCell ref="D28:E28"/>
    <mergeCell ref="F28:G28"/>
    <mergeCell ref="H28:I28"/>
    <mergeCell ref="J28:K28"/>
    <mergeCell ref="A32:K32"/>
    <mergeCell ref="B33:C33"/>
    <mergeCell ref="D33:E33"/>
    <mergeCell ref="F33:G33"/>
    <mergeCell ref="H33:I33"/>
    <mergeCell ref="J33:K33"/>
    <mergeCell ref="A38:K38"/>
    <mergeCell ref="B39:C39"/>
    <mergeCell ref="D39:E39"/>
    <mergeCell ref="F39:G39"/>
    <mergeCell ref="H39:I39"/>
    <mergeCell ref="J39:K39"/>
    <mergeCell ref="A45:K45"/>
    <mergeCell ref="F46:K46"/>
    <mergeCell ref="F48:K48"/>
    <mergeCell ref="A8:A19"/>
    <mergeCell ref="A22:A26"/>
    <mergeCell ref="A29:A31"/>
    <mergeCell ref="A34:A37"/>
    <mergeCell ref="A40:A44"/>
    <mergeCell ref="B8:B11"/>
    <mergeCell ref="B12:B15"/>
    <mergeCell ref="B16:B19"/>
    <mergeCell ref="C8:C11"/>
    <mergeCell ref="C12:C15"/>
    <mergeCell ref="C16:C19"/>
    <mergeCell ref="C34:C35"/>
    <mergeCell ref="E46:E48"/>
    <mergeCell ref="F8:F11"/>
    <mergeCell ref="F12:F15"/>
    <mergeCell ref="F16:F19"/>
    <mergeCell ref="G8:G11"/>
    <mergeCell ref="G12:G15"/>
    <mergeCell ref="G16:G19"/>
    <mergeCell ref="L8:L11"/>
    <mergeCell ref="L12:L15"/>
    <mergeCell ref="L16:L19"/>
    <mergeCell ref="A46:D48"/>
    <mergeCell ref="J8:J11"/>
    <mergeCell ref="J12:J15"/>
    <mergeCell ref="J16:J19"/>
    <mergeCell ref="K8:K11"/>
    <mergeCell ref="K12:K15"/>
    <mergeCell ref="K16:K19"/>
    <mergeCell ref="H8:H11"/>
    <mergeCell ref="H12:H15"/>
    <mergeCell ref="H16:H19"/>
    <mergeCell ref="I8:I11"/>
    <mergeCell ref="I12:I15"/>
    <mergeCell ref="I16:I19"/>
  </mergeCells>
  <phoneticPr fontId="1" type="noConversion"/>
  <hyperlinks>
    <hyperlink ref="A1:L1" location="'00 报价汇总-供应商无需填写'!A1" display="10 推荐线路2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江西三清山</vt:lpstr>
      <vt:lpstr>行程</vt:lpstr>
      <vt:lpstr>09推荐线路1</vt:lpstr>
      <vt:lpstr>10推荐线路2</vt:lpstr>
      <vt:lpstr>江西三清山!Print_Area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会议合同</dc:subject>
  <dc:creator>HIMICE</dc:creator>
  <cp:lastModifiedBy>Windows 用户</cp:lastModifiedBy>
  <cp:lastPrinted>2020-12-07T08:18:38Z</cp:lastPrinted>
  <dcterms:created xsi:type="dcterms:W3CDTF">2014-06-23T15:00:00Z</dcterms:created>
  <dcterms:modified xsi:type="dcterms:W3CDTF">2020-12-09T08:34:14Z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eadingLayout">
    <vt:bool>true</vt:bool>
  </property>
</Properties>
</file>